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EFFEB8DE-D96F-44D5-89A1-364CDD00D33A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/>
  <c r="L44" i="4"/>
  <c r="L43" i="4"/>
  <c r="M43" i="4"/>
  <c r="N43" i="4"/>
  <c r="L32" i="4"/>
  <c r="L31" i="4"/>
  <c r="M31" i="4"/>
  <c r="N31" i="4"/>
  <c r="L20" i="4"/>
  <c r="L19" i="4"/>
  <c r="M19" i="4"/>
  <c r="N19" i="4"/>
  <c r="AP31" i="17"/>
  <c r="AQ31" i="17"/>
  <c r="AR31" i="17"/>
  <c r="AA43" i="17"/>
  <c r="AP43" i="17" s="1"/>
  <c r="AB43" i="17"/>
  <c r="AQ43" i="17" s="1"/>
  <c r="AC43" i="17"/>
  <c r="AA31" i="17"/>
  <c r="AA32" i="17" s="1"/>
  <c r="AB31" i="17"/>
  <c r="AC31" i="17"/>
  <c r="AA20" i="17"/>
  <c r="AA19" i="17"/>
  <c r="AB19" i="17"/>
  <c r="AC19" i="17" s="1"/>
  <c r="L44" i="17"/>
  <c r="L43" i="17"/>
  <c r="M43" i="17"/>
  <c r="L31" i="17"/>
  <c r="L32" i="17" s="1"/>
  <c r="M31" i="17"/>
  <c r="N31" i="17"/>
  <c r="L19" i="17"/>
  <c r="L20" i="17" s="1"/>
  <c r="M19" i="17"/>
  <c r="N19" i="17"/>
  <c r="AP43" i="16"/>
  <c r="AP19" i="16"/>
  <c r="AQ19" i="16"/>
  <c r="AR19" i="16"/>
  <c r="AA43" i="16"/>
  <c r="AA44" i="16" s="1"/>
  <c r="AB43" i="16"/>
  <c r="AC43" i="16"/>
  <c r="AR43" i="16" s="1"/>
  <c r="AA31" i="16"/>
  <c r="AA32" i="16" s="1"/>
  <c r="AB31" i="16"/>
  <c r="AA20" i="16"/>
  <c r="AA19" i="16"/>
  <c r="AB19" i="16"/>
  <c r="AC19" i="16" s="1"/>
  <c r="L43" i="16"/>
  <c r="L44" i="16" s="1"/>
  <c r="M43" i="16"/>
  <c r="N43" i="16"/>
  <c r="L31" i="16"/>
  <c r="L32" i="16" s="1"/>
  <c r="M31" i="16"/>
  <c r="L19" i="16"/>
  <c r="L20" i="16" s="1"/>
  <c r="M19" i="16"/>
  <c r="N19" i="16" s="1"/>
  <c r="AA44" i="15"/>
  <c r="AA43" i="15"/>
  <c r="AB43" i="15"/>
  <c r="AC43" i="15"/>
  <c r="AA31" i="15"/>
  <c r="AA32" i="15" s="1"/>
  <c r="AB31" i="15"/>
  <c r="AC31" i="15" s="1"/>
  <c r="AA19" i="15"/>
  <c r="AA20" i="15" s="1"/>
  <c r="AB19" i="15"/>
  <c r="AQ19" i="15" s="1"/>
  <c r="L43" i="15"/>
  <c r="M43" i="15"/>
  <c r="N43" i="15"/>
  <c r="L31" i="15"/>
  <c r="L32" i="15" s="1"/>
  <c r="M31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 s="1"/>
  <c r="L44" i="10"/>
  <c r="L43" i="10"/>
  <c r="M43" i="10"/>
  <c r="N43" i="10"/>
  <c r="L32" i="10"/>
  <c r="L31" i="10"/>
  <c r="M31" i="10"/>
  <c r="N31" i="10"/>
  <c r="L20" i="10"/>
  <c r="L19" i="10"/>
  <c r="M19" i="10"/>
  <c r="N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N19" i="12" s="1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AC19" i="9"/>
  <c r="L44" i="9"/>
  <c r="L43" i="9"/>
  <c r="M43" i="9"/>
  <c r="N43" i="9"/>
  <c r="L32" i="9"/>
  <c r="L31" i="9"/>
  <c r="M31" i="9"/>
  <c r="N31" i="9" s="1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/>
  <c r="AA32" i="8"/>
  <c r="AA31" i="8"/>
  <c r="AC31" i="8" s="1"/>
  <c r="AB31" i="8"/>
  <c r="AA20" i="8"/>
  <c r="AA19" i="8"/>
  <c r="AB19" i="8"/>
  <c r="AC19" i="8"/>
  <c r="L44" i="8"/>
  <c r="L43" i="8"/>
  <c r="M43" i="8"/>
  <c r="N43" i="8" s="1"/>
  <c r="L32" i="8"/>
  <c r="L31" i="8"/>
  <c r="M31" i="8"/>
  <c r="N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B19" i="7"/>
  <c r="AC19" i="7"/>
  <c r="L44" i="7"/>
  <c r="L43" i="7"/>
  <c r="N43" i="7" s="1"/>
  <c r="M43" i="7"/>
  <c r="L32" i="7"/>
  <c r="L31" i="7"/>
  <c r="M31" i="7"/>
  <c r="N31" i="7" s="1"/>
  <c r="L20" i="7"/>
  <c r="L19" i="7"/>
  <c r="M19" i="7"/>
  <c r="N19" i="7"/>
  <c r="AN17" i="16"/>
  <c r="AB18" i="17"/>
  <c r="AA18" i="17"/>
  <c r="AB17" i="17"/>
  <c r="AA17" i="17"/>
  <c r="AB16" i="17"/>
  <c r="AA16" i="17"/>
  <c r="AB15" i="17"/>
  <c r="AA15" i="17"/>
  <c r="AC15" i="17" s="1"/>
  <c r="U44" i="8"/>
  <c r="Q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K19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Y32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AC27" i="6" s="1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C16" i="11" s="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AC28" i="14" s="1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AQ27" i="15" s="1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N29" i="16" s="1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Q40" i="17" s="1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C30" i="17" s="1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P29" i="4" s="1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AO31" i="7"/>
  <c r="AN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M15" i="7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B40" i="9"/>
  <c r="AA40" i="9"/>
  <c r="AB39" i="9"/>
  <c r="AA39" i="9"/>
  <c r="AB30" i="9"/>
  <c r="AA30" i="9"/>
  <c r="AC30" i="9" s="1"/>
  <c r="AB29" i="9"/>
  <c r="AA29" i="9"/>
  <c r="AB28" i="9"/>
  <c r="AA28" i="9"/>
  <c r="AB27" i="9"/>
  <c r="AA27" i="9"/>
  <c r="AA44" i="17" l="1"/>
  <c r="AP44" i="17" s="1"/>
  <c r="AP32" i="17"/>
  <c r="AC27" i="17"/>
  <c r="AC29" i="17"/>
  <c r="AR19" i="17"/>
  <c r="AQ19" i="17"/>
  <c r="AP20" i="17"/>
  <c r="N43" i="17"/>
  <c r="AR43" i="17" s="1"/>
  <c r="N42" i="17"/>
  <c r="AP19" i="17"/>
  <c r="AP44" i="16"/>
  <c r="AQ43" i="16"/>
  <c r="AC31" i="16"/>
  <c r="AQ31" i="16"/>
  <c r="AP32" i="16"/>
  <c r="AP20" i="16"/>
  <c r="AC15" i="16"/>
  <c r="N27" i="16"/>
  <c r="AP31" i="16"/>
  <c r="N31" i="16"/>
  <c r="AR31" i="16" s="1"/>
  <c r="AP43" i="15"/>
  <c r="AP32" i="15"/>
  <c r="AC19" i="15"/>
  <c r="L44" i="15"/>
  <c r="AP44" i="15" s="1"/>
  <c r="AQ43" i="15"/>
  <c r="AR43" i="15"/>
  <c r="AQ31" i="15"/>
  <c r="AP31" i="15"/>
  <c r="N31" i="15"/>
  <c r="AR19" i="15"/>
  <c r="L20" i="15"/>
  <c r="AP20" i="15" s="1"/>
  <c r="AP19" i="15"/>
  <c r="AQ27" i="6"/>
  <c r="AC28" i="9"/>
  <c r="N41" i="14"/>
  <c r="N18" i="12"/>
  <c r="AC41" i="14"/>
  <c r="AQ29" i="14"/>
  <c r="AK31" i="14"/>
  <c r="AC29" i="14"/>
  <c r="U32" i="14"/>
  <c r="Y20" i="14"/>
  <c r="AQ41" i="6"/>
  <c r="AK43" i="6"/>
  <c r="AC15" i="12"/>
  <c r="AC41" i="9"/>
  <c r="AG31" i="9"/>
  <c r="AG43" i="8"/>
  <c r="Y44" i="7"/>
  <c r="AK31" i="7"/>
  <c r="U32" i="7"/>
  <c r="AC30" i="7"/>
  <c r="S32" i="7"/>
  <c r="AQ15" i="7"/>
  <c r="AC15" i="7"/>
  <c r="AP18" i="7"/>
  <c r="AH19" i="7"/>
  <c r="AC18" i="7"/>
  <c r="AC30" i="4"/>
  <c r="AQ15" i="14"/>
  <c r="N17" i="11"/>
  <c r="AQ41" i="11"/>
  <c r="AQ42" i="11"/>
  <c r="N41" i="10"/>
  <c r="N28" i="12"/>
  <c r="AO31" i="9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G43" i="14"/>
  <c r="AC39" i="17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H20" i="15"/>
  <c r="F20" i="11"/>
  <c r="AQ15" i="4"/>
  <c r="N16" i="12"/>
  <c r="J20" i="10"/>
  <c r="H20" i="9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F20" i="9" s="1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AL20" i="6" s="1"/>
  <c r="N18" i="6"/>
  <c r="D20" i="6"/>
  <c r="AR40" i="12"/>
  <c r="H32" i="12"/>
  <c r="AP30" i="12"/>
  <c r="F20" i="12"/>
  <c r="D44" i="9"/>
  <c r="B20" i="9"/>
  <c r="F20" i="9"/>
  <c r="H44" i="7"/>
  <c r="AP41" i="7"/>
  <c r="N27" i="7"/>
  <c r="AR27" i="7" s="1"/>
  <c r="AP29" i="7"/>
  <c r="D20" i="7"/>
  <c r="AH20" i="7" s="1"/>
  <c r="N16" i="7"/>
  <c r="N39" i="4"/>
  <c r="B44" i="4"/>
  <c r="N30" i="4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AL20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N32" i="12" s="1"/>
  <c r="AR28" i="9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R39" i="4" s="1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N42" i="15"/>
  <c r="B44" i="15"/>
  <c r="AQ40" i="11"/>
  <c r="N39" i="10"/>
  <c r="N42" i="12"/>
  <c r="AH43" i="9"/>
  <c r="F44" i="12"/>
  <c r="N41" i="4"/>
  <c r="J44" i="4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F44" i="8" s="1"/>
  <c r="AN43" i="8"/>
  <c r="AP39" i="4"/>
  <c r="H44" i="16"/>
  <c r="AL44" i="16" s="1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AR28" i="12"/>
  <c r="B32" i="12"/>
  <c r="N27" i="9"/>
  <c r="N30" i="9"/>
  <c r="AR30" i="9" s="1"/>
  <c r="B32" i="9"/>
  <c r="AF32" i="9" s="1"/>
  <c r="J32" i="9"/>
  <c r="AN32" i="9" s="1"/>
  <c r="B32" i="8"/>
  <c r="F32" i="8"/>
  <c r="AJ32" i="8" s="1"/>
  <c r="J32" i="8"/>
  <c r="AN32" i="8" s="1"/>
  <c r="D32" i="7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Q30" i="10"/>
  <c r="B32" i="10"/>
  <c r="N27" i="6"/>
  <c r="AR27" i="6" s="1"/>
  <c r="N29" i="6"/>
  <c r="AM31" i="12"/>
  <c r="H32" i="9"/>
  <c r="N29" i="8"/>
  <c r="H32" i="8"/>
  <c r="AN19" i="15"/>
  <c r="F20" i="6"/>
  <c r="N17" i="4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R42" i="4" s="1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R39" i="17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B20" i="16"/>
  <c r="B32" i="16"/>
  <c r="S32" i="16"/>
  <c r="AH32" i="16" s="1"/>
  <c r="AJ44" i="16"/>
  <c r="AC39" i="15"/>
  <c r="AP39" i="15"/>
  <c r="B20" i="14"/>
  <c r="AK43" i="11"/>
  <c r="AP41" i="6"/>
  <c r="AQ41" i="12"/>
  <c r="N41" i="12"/>
  <c r="AQ16" i="8"/>
  <c r="N16" i="8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AH20" i="17" s="1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R18" i="11" s="1"/>
  <c r="AP18" i="11"/>
  <c r="B32" i="11"/>
  <c r="B44" i="11"/>
  <c r="AP29" i="10"/>
  <c r="N29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AR30" i="6" s="1"/>
  <c r="D32" i="12"/>
  <c r="H44" i="12"/>
  <c r="AL44" i="12" s="1"/>
  <c r="AP17" i="9"/>
  <c r="AF31" i="9"/>
  <c r="N27" i="8"/>
  <c r="N41" i="8"/>
  <c r="AF43" i="8"/>
  <c r="Q20" i="11"/>
  <c r="N39" i="11"/>
  <c r="N17" i="10"/>
  <c r="AR17" i="10" s="1"/>
  <c r="AF19" i="10"/>
  <c r="F32" i="10"/>
  <c r="J44" i="10"/>
  <c r="AN44" i="10" s="1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C44" i="17"/>
  <c r="AN32" i="17"/>
  <c r="AR42" i="16"/>
  <c r="AC32" i="16"/>
  <c r="AR16" i="16"/>
  <c r="AR40" i="16"/>
  <c r="AR41" i="15"/>
  <c r="AL44" i="15"/>
  <c r="AN32" i="15"/>
  <c r="AF20" i="15"/>
  <c r="AF32" i="15"/>
  <c r="AR31" i="15"/>
  <c r="AN20" i="15"/>
  <c r="AN44" i="4"/>
  <c r="AR30" i="4"/>
  <c r="AL32" i="4"/>
  <c r="AR17" i="4"/>
  <c r="AR42" i="14"/>
  <c r="AH32" i="14"/>
  <c r="AC32" i="14"/>
  <c r="AR18" i="14"/>
  <c r="AR16" i="14"/>
  <c r="AJ44" i="11"/>
  <c r="AR29" i="11"/>
  <c r="AH44" i="10"/>
  <c r="AR39" i="10"/>
  <c r="AC44" i="10"/>
  <c r="AF32" i="10"/>
  <c r="AC32" i="10"/>
  <c r="AN20" i="10"/>
  <c r="AL20" i="10"/>
  <c r="AJ20" i="10"/>
  <c r="AR28" i="6"/>
  <c r="AR17" i="12"/>
  <c r="AR15" i="12"/>
  <c r="AH20" i="12"/>
  <c r="AJ44" i="6"/>
  <c r="AL44" i="6"/>
  <c r="AN44" i="9"/>
  <c r="AR42" i="8"/>
  <c r="AR27" i="8"/>
  <c r="AR30" i="8"/>
  <c r="AR29" i="8"/>
  <c r="AF32" i="8"/>
  <c r="AJ20" i="8"/>
  <c r="AN44" i="7"/>
  <c r="AC32" i="7"/>
  <c r="AH32" i="7"/>
  <c r="AR15" i="7"/>
  <c r="AF20" i="4"/>
  <c r="AR40" i="14"/>
  <c r="N32" i="14"/>
  <c r="AR41" i="10"/>
  <c r="AH44" i="6"/>
  <c r="AR16" i="12"/>
  <c r="AL44" i="7"/>
  <c r="AR42" i="11"/>
  <c r="AR29" i="10"/>
  <c r="AF32" i="12"/>
  <c r="AR27" i="9"/>
  <c r="AR41" i="8"/>
  <c r="AR16" i="8"/>
  <c r="AR18" i="8"/>
  <c r="AR41" i="7"/>
  <c r="AR18" i="7"/>
  <c r="AR17" i="14"/>
  <c r="AC32" i="11"/>
  <c r="AR30" i="11"/>
  <c r="AR28" i="11"/>
  <c r="AF20" i="10"/>
  <c r="AH32" i="6"/>
  <c r="AJ20" i="12"/>
  <c r="AN44" i="12"/>
  <c r="AL32" i="9"/>
  <c r="AL32" i="8"/>
  <c r="AR17" i="8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<sst xmlns="http://schemas.openxmlformats.org/spreadsheetml/2006/main" count="3300" uniqueCount="40">
  <si>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</si>
  <si>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</si>
  <si>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</si>
  <si>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</si>
  <si>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</si>
  <si>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</si>
  <si>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</si>
  <si>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</si>
  <si>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</si>
  <si>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</si>
  <si>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</si>
  <si>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</si>
  <si>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</si>
  <si>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</si>
  <si>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</si>
  <si>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</si>
  <si>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</si>
  <si>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</si>
  <si>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</si>
  <si>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</si>
  <si>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</si>
  <si>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</si>
  <si>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</si>
  <si>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</si>
  <si>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</si>
  <si>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</si>
  <si>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</si>
  <si>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</si>
  <si>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</si>
  <si>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</si>
  <si>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</si>
  <si>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</si>
  <si>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</si>
  <si>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</si>
  <si>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</si>
  <si>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</si>
  <si>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</si>
  <si>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</si>
  <si>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</si>
  <si>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2007 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</si>
</sst>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2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5293665" xfId="46" xr:uid="{34FD8A30-FC2D-4D62-A9D4-8F92E823C8DB}"/>
    <cellStyle name="style1730305293712" xfId="48" xr:uid="{61301B63-2C22-48A3-8C79-E35C754E5420}"/>
    <cellStyle name="style1730305293781" xfId="49" xr:uid="{A3497F6B-AF9B-4ECA-86D2-F283F6C7478B}"/>
    <cellStyle name="style1730305293828" xfId="50" xr:uid="{E71D54C6-D569-432C-B2A9-60F73E86A9D8}"/>
    <cellStyle name="style1730305295216" xfId="47" xr:uid="{69BF95EF-2EE9-43AB-9330-5609568F2416}"/>
    <cellStyle name="style1730305295755" xfId="51" xr:uid="{6C3ACE48-7136-4F06-8979-D4B26164AB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11509620</v>
      </c>
      <c r="C15" s="2"/>
      <c r="D15" s="2">
        <v>2411540</v>
      </c>
      <c r="E15" s="2"/>
      <c r="F15" s="2">
        <v>2115599.9999999995</v>
      </c>
      <c r="G15" s="2"/>
      <c r="H15" s="2">
        <v>10978514.000000002</v>
      </c>
      <c r="I15" s="2"/>
      <c r="J15" s="2">
        <v>0</v>
      </c>
      <c r="K15" s="2"/>
      <c r="L15" s="1">
        <f t="shared" ref="L15:M18" si="0">B15+D15+F15+H15+J15</f>
        <v>27015274</v>
      </c>
      <c r="M15" s="12">
        <f t="shared" si="0"/>
        <v>0</v>
      </c>
      <c r="N15" s="13">
        <f>L15+M15</f>
        <v>27015274</v>
      </c>
      <c r="P15" s="3" t="s">
        <v>12</v>
      </c>
      <c r="Q15" s="2">
        <v>2084</v>
      </c>
      <c r="R15" s="2">
        <v>0</v>
      </c>
      <c r="S15" s="2">
        <v>496</v>
      </c>
      <c r="T15" s="2">
        <v>0</v>
      </c>
      <c r="U15" s="2">
        <v>355</v>
      </c>
      <c r="V15" s="2">
        <v>0</v>
      </c>
      <c r="W15" s="2">
        <v>2252</v>
      </c>
      <c r="X15" s="2">
        <v>0</v>
      </c>
      <c r="Y15" s="2">
        <v>230</v>
      </c>
      <c r="Z15" s="2">
        <v>0</v>
      </c>
      <c r="AA15" s="1">
        <f t="shared" ref="AA15:AB18" si="1">Q15+S15+U15+W15+Y15</f>
        <v>5417</v>
      </c>
      <c r="AB15" s="12">
        <f t="shared" si="1"/>
        <v>0</v>
      </c>
      <c r="AC15" s="13">
        <f>AA15+AB15</f>
        <v>5417</v>
      </c>
      <c r="AE15" s="3" t="s">
        <v>12</v>
      </c>
      <c r="AF15" s="2">
        <f t="shared" ref="AF15:AR18" si="2">IFERROR(B15/Q15, "N.A.")</f>
        <v>5522.8502879078696</v>
      </c>
      <c r="AG15" s="2" t="str">
        <f t="shared" si="2"/>
        <v>N.A.</v>
      </c>
      <c r="AH15" s="2">
        <f t="shared" si="2"/>
        <v>4861.9758064516127</v>
      </c>
      <c r="AI15" s="2" t="str">
        <f t="shared" si="2"/>
        <v>N.A.</v>
      </c>
      <c r="AJ15" s="2">
        <f t="shared" si="2"/>
        <v>5959.436619718309</v>
      </c>
      <c r="AK15" s="2" t="str">
        <f t="shared" si="2"/>
        <v>N.A.</v>
      </c>
      <c r="AL15" s="2">
        <f t="shared" si="2"/>
        <v>4875.0062166962707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4987.1282997969356</v>
      </c>
      <c r="AQ15" s="16" t="str">
        <f t="shared" si="2"/>
        <v>N.A.</v>
      </c>
      <c r="AR15" s="13">
        <f t="shared" si="2"/>
        <v>4987.1282997969356</v>
      </c>
    </row>
    <row r="16" spans="1:44" ht="15" customHeight="1" thickBot="1" x14ac:dyDescent="0.3">
      <c r="A16" s="3" t="s">
        <v>13</v>
      </c>
      <c r="B16" s="2">
        <v>3413730.0000000005</v>
      </c>
      <c r="C16" s="2">
        <v>750720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3413730.0000000005</v>
      </c>
      <c r="M16" s="12">
        <f t="shared" si="0"/>
        <v>750720</v>
      </c>
      <c r="N16" s="13">
        <f>L16+M16</f>
        <v>4164450.0000000005</v>
      </c>
      <c r="P16" s="3" t="s">
        <v>13</v>
      </c>
      <c r="Q16" s="2">
        <v>1223</v>
      </c>
      <c r="R16" s="2">
        <v>138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1223</v>
      </c>
      <c r="AB16" s="12">
        <f t="shared" si="1"/>
        <v>138</v>
      </c>
      <c r="AC16" s="13">
        <f>AA16+AB16</f>
        <v>1361</v>
      </c>
      <c r="AE16" s="3" t="s">
        <v>13</v>
      </c>
      <c r="AF16" s="2">
        <f t="shared" si="2"/>
        <v>2791.2755519215048</v>
      </c>
      <c r="AG16" s="2">
        <f t="shared" si="2"/>
        <v>5440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2791.2755519215048</v>
      </c>
      <c r="AQ16" s="16">
        <f t="shared" si="2"/>
        <v>5440</v>
      </c>
      <c r="AR16" s="13">
        <f t="shared" si="2"/>
        <v>3059.8457016899342</v>
      </c>
    </row>
    <row r="17" spans="1:44" ht="15" customHeight="1" thickBot="1" x14ac:dyDescent="0.3">
      <c r="A17" s="3" t="s">
        <v>14</v>
      </c>
      <c r="B17" s="2">
        <v>3896909.9999999995</v>
      </c>
      <c r="C17" s="2">
        <v>81727519.99999997</v>
      </c>
      <c r="D17" s="2">
        <v>1518300</v>
      </c>
      <c r="E17" s="2">
        <v>3061600</v>
      </c>
      <c r="F17" s="2"/>
      <c r="G17" s="2">
        <v>29795100.000000004</v>
      </c>
      <c r="H17" s="2"/>
      <c r="I17" s="2">
        <v>8820700</v>
      </c>
      <c r="J17" s="2">
        <v>0</v>
      </c>
      <c r="K17" s="2"/>
      <c r="L17" s="1">
        <f t="shared" si="0"/>
        <v>5415210</v>
      </c>
      <c r="M17" s="12">
        <f t="shared" si="0"/>
        <v>123404919.99999997</v>
      </c>
      <c r="N17" s="13">
        <f>L17+M17</f>
        <v>128820129.99999997</v>
      </c>
      <c r="P17" s="3" t="s">
        <v>14</v>
      </c>
      <c r="Q17" s="2">
        <v>1170</v>
      </c>
      <c r="R17" s="2">
        <v>11353</v>
      </c>
      <c r="S17" s="2">
        <v>315</v>
      </c>
      <c r="T17" s="2">
        <v>356</v>
      </c>
      <c r="U17" s="2">
        <v>0</v>
      </c>
      <c r="V17" s="2">
        <v>1432</v>
      </c>
      <c r="W17" s="2">
        <v>0</v>
      </c>
      <c r="X17" s="2">
        <v>1537</v>
      </c>
      <c r="Y17" s="2">
        <v>756</v>
      </c>
      <c r="Z17" s="2">
        <v>0</v>
      </c>
      <c r="AA17" s="1">
        <f t="shared" si="1"/>
        <v>2241</v>
      </c>
      <c r="AB17" s="12">
        <f t="shared" si="1"/>
        <v>14678</v>
      </c>
      <c r="AC17" s="13">
        <f>AA17+AB17</f>
        <v>16919</v>
      </c>
      <c r="AE17" s="3" t="s">
        <v>14</v>
      </c>
      <c r="AF17" s="2">
        <f t="shared" si="2"/>
        <v>3330.6923076923072</v>
      </c>
      <c r="AG17" s="2">
        <f t="shared" si="2"/>
        <v>7198.7597991720222</v>
      </c>
      <c r="AH17" s="2">
        <f t="shared" si="2"/>
        <v>4820</v>
      </c>
      <c r="AI17" s="2">
        <f t="shared" si="2"/>
        <v>8600</v>
      </c>
      <c r="AJ17" s="2" t="str">
        <f t="shared" si="2"/>
        <v>N.A.</v>
      </c>
      <c r="AK17" s="2">
        <f t="shared" si="2"/>
        <v>20806.634078212293</v>
      </c>
      <c r="AL17" s="2" t="str">
        <f t="shared" si="2"/>
        <v>N.A.</v>
      </c>
      <c r="AM17" s="2">
        <f t="shared" si="2"/>
        <v>5738.906961613533</v>
      </c>
      <c r="AN17" s="2">
        <f t="shared" si="2"/>
        <v>0</v>
      </c>
      <c r="AO17" s="2" t="str">
        <f t="shared" si="2"/>
        <v>N.A.</v>
      </c>
      <c r="AP17" s="15">
        <f t="shared" si="2"/>
        <v>2416.4257028112452</v>
      </c>
      <c r="AQ17" s="16">
        <f t="shared" si="2"/>
        <v>8407.4751328518851</v>
      </c>
      <c r="AR17" s="13">
        <f t="shared" si="2"/>
        <v>7613.9328565518035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v>18820260</v>
      </c>
      <c r="C19" s="2">
        <v>82478239.99999997</v>
      </c>
      <c r="D19" s="2">
        <v>3929839.9999999995</v>
      </c>
      <c r="E19" s="2">
        <v>3061600</v>
      </c>
      <c r="F19" s="2">
        <v>2115599.9999999995</v>
      </c>
      <c r="G19" s="2">
        <v>29795100.000000004</v>
      </c>
      <c r="H19" s="2">
        <v>10978514.000000002</v>
      </c>
      <c r="I19" s="2">
        <v>8820700</v>
      </c>
      <c r="J19" s="2">
        <v>0</v>
      </c>
      <c r="K19" s="2"/>
      <c r="L19" s="1">
        <f t="shared" ref="L19" si="3">B19+D19+F19+H19+J19</f>
        <v>35844214</v>
      </c>
      <c r="M19" s="12">
        <f t="shared" ref="M19" si="4">C19+E19+G19+I19+K19</f>
        <v>124155639.99999997</v>
      </c>
      <c r="N19" s="18">
        <f>L19+M19</f>
        <v>159999853.99999997</v>
      </c>
      <c r="P19" s="4" t="s">
        <v>16</v>
      </c>
      <c r="Q19" s="2">
        <v>4477</v>
      </c>
      <c r="R19" s="2">
        <v>11491</v>
      </c>
      <c r="S19" s="2">
        <v>811</v>
      </c>
      <c r="T19" s="2">
        <v>356</v>
      </c>
      <c r="U19" s="2">
        <v>355</v>
      </c>
      <c r="V19" s="2">
        <v>1432</v>
      </c>
      <c r="W19" s="2">
        <v>2252</v>
      </c>
      <c r="X19" s="2">
        <v>1537</v>
      </c>
      <c r="Y19" s="2">
        <v>986</v>
      </c>
      <c r="Z19" s="2">
        <v>0</v>
      </c>
      <c r="AA19" s="1">
        <f t="shared" ref="AA19" si="5">Q19+S19+U19+W19+Y19</f>
        <v>8881</v>
      </c>
      <c r="AB19" s="12">
        <f t="shared" ref="AB19" si="6">R19+T19+V19+X19+Z19</f>
        <v>14816</v>
      </c>
      <c r="AC19" s="13">
        <f>AA19+AB19</f>
        <v>23697</v>
      </c>
      <c r="AE19" s="4" t="s">
        <v>16</v>
      </c>
      <c r="AF19" s="2">
        <f t="shared" ref="AF19:AO19" si="7">IFERROR(B19/Q19, "N.A.")</f>
        <v>4203.7659146750057</v>
      </c>
      <c r="AG19" s="2">
        <f t="shared" si="7"/>
        <v>7177.6381515968997</v>
      </c>
      <c r="AH19" s="2">
        <f t="shared" si="7"/>
        <v>4845.6720098643646</v>
      </c>
      <c r="AI19" s="2">
        <f t="shared" si="7"/>
        <v>8600</v>
      </c>
      <c r="AJ19" s="2">
        <f t="shared" si="7"/>
        <v>5959.436619718309</v>
      </c>
      <c r="AK19" s="2">
        <f t="shared" si="7"/>
        <v>20806.634078212293</v>
      </c>
      <c r="AL19" s="2">
        <f t="shared" si="7"/>
        <v>4875.0062166962707</v>
      </c>
      <c r="AM19" s="2">
        <f t="shared" si="7"/>
        <v>5738.906961613533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4036.0560747663553</v>
      </c>
      <c r="AQ19" s="16">
        <f t="shared" ref="AQ19" si="9">IFERROR(M19/AB19, "N.A.")</f>
        <v>8379.8353131749445</v>
      </c>
      <c r="AR19" s="13">
        <f t="shared" ref="AR19" si="10">IFERROR(N19/AC19, "N.A.")</f>
        <v>6751.9033632949304</v>
      </c>
    </row>
    <row r="20" spans="1:44" ht="15" customHeight="1" thickBot="1" x14ac:dyDescent="0.3">
      <c r="A20" s="5" t="s">
        <v>0</v>
      </c>
      <c r="B20" s="46">
        <f>B19+C19</f>
        <v>101298499.99999997</v>
      </c>
      <c r="C20" s="47"/>
      <c r="D20" s="46">
        <f>D19+E19</f>
        <v>6991440</v>
      </c>
      <c r="E20" s="47"/>
      <c r="F20" s="46">
        <f>F19+G19</f>
        <v>31910700.000000004</v>
      </c>
      <c r="G20" s="47"/>
      <c r="H20" s="46">
        <f>H19+I19</f>
        <v>19799214</v>
      </c>
      <c r="I20" s="47"/>
      <c r="J20" s="46">
        <f>J19+K19</f>
        <v>0</v>
      </c>
      <c r="K20" s="47"/>
      <c r="L20" s="46">
        <f>L19+M19</f>
        <v>159999853.99999997</v>
      </c>
      <c r="M20" s="50"/>
      <c r="N20" s="19">
        <f>B20+D20+F20+H20+J20</f>
        <v>159999853.99999997</v>
      </c>
      <c r="P20" s="5" t="s">
        <v>0</v>
      </c>
      <c r="Q20" s="46">
        <f>Q19+R19</f>
        <v>15968</v>
      </c>
      <c r="R20" s="47"/>
      <c r="S20" s="46">
        <f>S19+T19</f>
        <v>1167</v>
      </c>
      <c r="T20" s="47"/>
      <c r="U20" s="46">
        <f>U19+V19</f>
        <v>1787</v>
      </c>
      <c r="V20" s="47"/>
      <c r="W20" s="46">
        <f>W19+X19</f>
        <v>3789</v>
      </c>
      <c r="X20" s="47"/>
      <c r="Y20" s="46">
        <f>Y19+Z19</f>
        <v>986</v>
      </c>
      <c r="Z20" s="47"/>
      <c r="AA20" s="46">
        <f>AA19+AB19</f>
        <v>23697</v>
      </c>
      <c r="AB20" s="47"/>
      <c r="AC20" s="20">
        <f>Q20+S20+U20+W20+Y20</f>
        <v>23697</v>
      </c>
      <c r="AE20" s="5" t="s">
        <v>0</v>
      </c>
      <c r="AF20" s="48">
        <f>IFERROR(B20/Q20,"N.A.")</f>
        <v>6343.8439378757494</v>
      </c>
      <c r="AG20" s="49"/>
      <c r="AH20" s="48">
        <f>IFERROR(D20/S20,"N.A.")</f>
        <v>5990.9511568123389</v>
      </c>
      <c r="AI20" s="49"/>
      <c r="AJ20" s="48">
        <f>IFERROR(F20/U20,"N.A.")</f>
        <v>17857.134862898714</v>
      </c>
      <c r="AK20" s="49"/>
      <c r="AL20" s="48">
        <f>IFERROR(H20/W20,"N.A.")</f>
        <v>5225.4457640538403</v>
      </c>
      <c r="AM20" s="49"/>
      <c r="AN20" s="48">
        <f>IFERROR(J20/Y20,"N.A.")</f>
        <v>0</v>
      </c>
      <c r="AO20" s="49"/>
      <c r="AP20" s="48">
        <f>IFERROR(L20/AA20,"N.A.")</f>
        <v>6751.9033632949304</v>
      </c>
      <c r="AQ20" s="49"/>
      <c r="AR20" s="17">
        <f>IFERROR(N20/AC20, "N.A.")</f>
        <v>6751.9033632949304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10807250.000000002</v>
      </c>
      <c r="C27" s="2"/>
      <c r="D27" s="2">
        <v>2411540</v>
      </c>
      <c r="E27" s="2"/>
      <c r="F27" s="2">
        <v>2115599.9999999995</v>
      </c>
      <c r="G27" s="2"/>
      <c r="H27" s="2">
        <v>7963249.9999999991</v>
      </c>
      <c r="I27" s="2"/>
      <c r="J27" s="2"/>
      <c r="K27" s="2"/>
      <c r="L27" s="1">
        <f t="shared" ref="L27:M30" si="11">B27+D27+F27+H27+J27</f>
        <v>23297640</v>
      </c>
      <c r="M27" s="12">
        <f t="shared" si="11"/>
        <v>0</v>
      </c>
      <c r="N27" s="13">
        <f>L27+M27</f>
        <v>23297640</v>
      </c>
      <c r="P27" s="3" t="s">
        <v>12</v>
      </c>
      <c r="Q27" s="2">
        <v>1715</v>
      </c>
      <c r="R27" s="2">
        <v>0</v>
      </c>
      <c r="S27" s="2">
        <v>496</v>
      </c>
      <c r="T27" s="2">
        <v>0</v>
      </c>
      <c r="U27" s="2">
        <v>355</v>
      </c>
      <c r="V27" s="2">
        <v>0</v>
      </c>
      <c r="W27" s="2">
        <v>1605</v>
      </c>
      <c r="X27" s="2">
        <v>0</v>
      </c>
      <c r="Y27" s="2">
        <v>0</v>
      </c>
      <c r="Z27" s="2">
        <v>0</v>
      </c>
      <c r="AA27" s="1">
        <f t="shared" ref="AA27:AB30" si="12">Q27+S27+U27+W27+Y27</f>
        <v>4171</v>
      </c>
      <c r="AB27" s="12">
        <f t="shared" si="12"/>
        <v>0</v>
      </c>
      <c r="AC27" s="13">
        <f>AA27+AB27</f>
        <v>4171</v>
      </c>
      <c r="AE27" s="3" t="s">
        <v>12</v>
      </c>
      <c r="AF27" s="2">
        <f t="shared" ref="AF27:AR30" si="13">IFERROR(B27/Q27, "N.A.")</f>
        <v>6301.6034985422748</v>
      </c>
      <c r="AG27" s="2" t="str">
        <f t="shared" si="13"/>
        <v>N.A.</v>
      </c>
      <c r="AH27" s="2">
        <f t="shared" si="13"/>
        <v>4861.9758064516127</v>
      </c>
      <c r="AI27" s="2" t="str">
        <f t="shared" si="13"/>
        <v>N.A.</v>
      </c>
      <c r="AJ27" s="2">
        <f t="shared" si="13"/>
        <v>5959.436619718309</v>
      </c>
      <c r="AK27" s="2" t="str">
        <f t="shared" si="13"/>
        <v>N.A.</v>
      </c>
      <c r="AL27" s="2">
        <f t="shared" si="13"/>
        <v>4961.526479750778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5585.6245504675135</v>
      </c>
      <c r="AQ27" s="16" t="str">
        <f t="shared" si="13"/>
        <v>N.A.</v>
      </c>
      <c r="AR27" s="13">
        <f t="shared" si="13"/>
        <v>5585.6245504675135</v>
      </c>
    </row>
    <row r="28" spans="1:44" ht="15" customHeight="1" thickBot="1" x14ac:dyDescent="0.3">
      <c r="A28" s="3" t="s">
        <v>13</v>
      </c>
      <c r="B28" s="2">
        <v>829920</v>
      </c>
      <c r="C28" s="2">
        <v>474720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829920</v>
      </c>
      <c r="M28" s="12">
        <f t="shared" si="11"/>
        <v>474720</v>
      </c>
      <c r="N28" s="13">
        <f>L28+M28</f>
        <v>1304640</v>
      </c>
      <c r="P28" s="3" t="s">
        <v>13</v>
      </c>
      <c r="Q28" s="2">
        <v>171</v>
      </c>
      <c r="R28" s="2">
        <v>69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171</v>
      </c>
      <c r="AB28" s="12">
        <f t="shared" si="12"/>
        <v>69</v>
      </c>
      <c r="AC28" s="13">
        <f>AA28+AB28</f>
        <v>240</v>
      </c>
      <c r="AE28" s="3" t="s">
        <v>13</v>
      </c>
      <c r="AF28" s="2">
        <f t="shared" si="13"/>
        <v>4853.333333333333</v>
      </c>
      <c r="AG28" s="2">
        <f t="shared" si="13"/>
        <v>6880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4853.333333333333</v>
      </c>
      <c r="AQ28" s="16">
        <f t="shared" si="13"/>
        <v>6880</v>
      </c>
      <c r="AR28" s="13">
        <f t="shared" si="13"/>
        <v>5436</v>
      </c>
    </row>
    <row r="29" spans="1:44" ht="15" customHeight="1" thickBot="1" x14ac:dyDescent="0.3">
      <c r="A29" s="3" t="s">
        <v>14</v>
      </c>
      <c r="B29" s="2">
        <v>2127179.9999999995</v>
      </c>
      <c r="C29" s="2">
        <v>55747340.000000015</v>
      </c>
      <c r="D29" s="2">
        <v>976500</v>
      </c>
      <c r="E29" s="2">
        <v>1530800</v>
      </c>
      <c r="F29" s="2"/>
      <c r="G29" s="2">
        <v>21137100</v>
      </c>
      <c r="H29" s="2"/>
      <c r="I29" s="2">
        <v>6695199.9999999991</v>
      </c>
      <c r="J29" s="2">
        <v>0</v>
      </c>
      <c r="K29" s="2"/>
      <c r="L29" s="1">
        <f t="shared" si="11"/>
        <v>3103679.9999999995</v>
      </c>
      <c r="M29" s="12">
        <f t="shared" si="11"/>
        <v>85110440.000000015</v>
      </c>
      <c r="N29" s="13">
        <f>L29+M29</f>
        <v>88214120.000000015</v>
      </c>
      <c r="P29" s="3" t="s">
        <v>14</v>
      </c>
      <c r="Q29" s="2">
        <v>663</v>
      </c>
      <c r="R29" s="2">
        <v>6993</v>
      </c>
      <c r="S29" s="2">
        <v>210</v>
      </c>
      <c r="T29" s="2">
        <v>178</v>
      </c>
      <c r="U29" s="2">
        <v>0</v>
      </c>
      <c r="V29" s="2">
        <v>971</v>
      </c>
      <c r="W29" s="2">
        <v>0</v>
      </c>
      <c r="X29" s="2">
        <v>1123</v>
      </c>
      <c r="Y29" s="2">
        <v>450</v>
      </c>
      <c r="Z29" s="2">
        <v>0</v>
      </c>
      <c r="AA29" s="1">
        <f t="shared" si="12"/>
        <v>1323</v>
      </c>
      <c r="AB29" s="12">
        <f t="shared" si="12"/>
        <v>9265</v>
      </c>
      <c r="AC29" s="13">
        <f>AA29+AB29</f>
        <v>10588</v>
      </c>
      <c r="AE29" s="3" t="s">
        <v>14</v>
      </c>
      <c r="AF29" s="2">
        <f t="shared" si="13"/>
        <v>3208.4162895927593</v>
      </c>
      <c r="AG29" s="2">
        <f t="shared" si="13"/>
        <v>7971.8775918775937</v>
      </c>
      <c r="AH29" s="2">
        <f t="shared" si="13"/>
        <v>4650</v>
      </c>
      <c r="AI29" s="2">
        <f t="shared" si="13"/>
        <v>8600</v>
      </c>
      <c r="AJ29" s="2" t="str">
        <f t="shared" si="13"/>
        <v>N.A.</v>
      </c>
      <c r="AK29" s="2">
        <f t="shared" si="13"/>
        <v>21768.383110195675</v>
      </c>
      <c r="AL29" s="2" t="str">
        <f t="shared" si="13"/>
        <v>N.A.</v>
      </c>
      <c r="AM29" s="2">
        <f t="shared" si="13"/>
        <v>5961.8878005342822</v>
      </c>
      <c r="AN29" s="2">
        <f t="shared" si="13"/>
        <v>0</v>
      </c>
      <c r="AO29" s="2" t="str">
        <f t="shared" si="13"/>
        <v>N.A.</v>
      </c>
      <c r="AP29" s="15">
        <f t="shared" si="13"/>
        <v>2345.9410430838998</v>
      </c>
      <c r="AQ29" s="16">
        <f t="shared" si="13"/>
        <v>9186.2320561252036</v>
      </c>
      <c r="AR29" s="13">
        <f t="shared" si="13"/>
        <v>8331.5187004155669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>
        <v>13764350</v>
      </c>
      <c r="C31" s="2">
        <v>56222060.000000015</v>
      </c>
      <c r="D31" s="2">
        <v>3388040</v>
      </c>
      <c r="E31" s="2">
        <v>1530800</v>
      </c>
      <c r="F31" s="2">
        <v>2115599.9999999995</v>
      </c>
      <c r="G31" s="2">
        <v>21137100</v>
      </c>
      <c r="H31" s="2">
        <v>7963249.9999999991</v>
      </c>
      <c r="I31" s="2">
        <v>6695199.9999999991</v>
      </c>
      <c r="J31" s="2">
        <v>0</v>
      </c>
      <c r="K31" s="2"/>
      <c r="L31" s="1">
        <f t="shared" ref="L31" si="14">B31+D31+F31+H31+J31</f>
        <v>27231240</v>
      </c>
      <c r="M31" s="12">
        <f t="shared" ref="M31" si="15">C31+E31+G31+I31+K31</f>
        <v>85585160.000000015</v>
      </c>
      <c r="N31" s="18">
        <f>L31+M31</f>
        <v>112816400.00000001</v>
      </c>
      <c r="P31" s="4" t="s">
        <v>16</v>
      </c>
      <c r="Q31" s="2">
        <v>2549</v>
      </c>
      <c r="R31" s="2">
        <v>7062</v>
      </c>
      <c r="S31" s="2">
        <v>706</v>
      </c>
      <c r="T31" s="2">
        <v>178</v>
      </c>
      <c r="U31" s="2">
        <v>355</v>
      </c>
      <c r="V31" s="2">
        <v>971</v>
      </c>
      <c r="W31" s="2">
        <v>1605</v>
      </c>
      <c r="X31" s="2">
        <v>1123</v>
      </c>
      <c r="Y31" s="2">
        <v>450</v>
      </c>
      <c r="Z31" s="2">
        <v>0</v>
      </c>
      <c r="AA31" s="1">
        <f t="shared" ref="AA31" si="16">Q31+S31+U31+W31+Y31</f>
        <v>5665</v>
      </c>
      <c r="AB31" s="12">
        <f t="shared" ref="AB31" si="17">R31+T31+V31+X31+Z31</f>
        <v>9334</v>
      </c>
      <c r="AC31" s="13">
        <f>AA31+AB31</f>
        <v>14999</v>
      </c>
      <c r="AE31" s="4" t="s">
        <v>16</v>
      </c>
      <c r="AF31" s="2">
        <f t="shared" ref="AF31:AO31" si="18">IFERROR(B31/Q31, "N.A.")</f>
        <v>5399.9019223224795</v>
      </c>
      <c r="AG31" s="2">
        <f t="shared" si="18"/>
        <v>7961.2092891532166</v>
      </c>
      <c r="AH31" s="2">
        <f t="shared" si="18"/>
        <v>4798.9235127478751</v>
      </c>
      <c r="AI31" s="2">
        <f t="shared" si="18"/>
        <v>8600</v>
      </c>
      <c r="AJ31" s="2">
        <f t="shared" si="18"/>
        <v>5959.436619718309</v>
      </c>
      <c r="AK31" s="2">
        <f t="shared" si="18"/>
        <v>21768.383110195675</v>
      </c>
      <c r="AL31" s="2">
        <f t="shared" si="18"/>
        <v>4961.526479750778</v>
      </c>
      <c r="AM31" s="2">
        <f t="shared" si="18"/>
        <v>5961.8878005342822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4806.9267431597527</v>
      </c>
      <c r="AQ31" s="16">
        <f t="shared" ref="AQ31" si="20">IFERROR(M31/AB31, "N.A.")</f>
        <v>9169.1836297407335</v>
      </c>
      <c r="AR31" s="13">
        <f t="shared" ref="AR31" si="21">IFERROR(N31/AC31, "N.A.")</f>
        <v>7521.5947729848667</v>
      </c>
    </row>
    <row r="32" spans="1:44" ht="15" customHeight="1" thickBot="1" x14ac:dyDescent="0.3">
      <c r="A32" s="5" t="s">
        <v>0</v>
      </c>
      <c r="B32" s="46">
        <f>B31+C31</f>
        <v>69986410.000000015</v>
      </c>
      <c r="C32" s="47"/>
      <c r="D32" s="46">
        <f>D31+E31</f>
        <v>4918840</v>
      </c>
      <c r="E32" s="47"/>
      <c r="F32" s="46">
        <f>F31+G31</f>
        <v>23252700</v>
      </c>
      <c r="G32" s="47"/>
      <c r="H32" s="46">
        <f>H31+I31</f>
        <v>14658449.999999998</v>
      </c>
      <c r="I32" s="47"/>
      <c r="J32" s="46">
        <f>J31+K31</f>
        <v>0</v>
      </c>
      <c r="K32" s="47"/>
      <c r="L32" s="46">
        <f>L31+M31</f>
        <v>112816400.00000001</v>
      </c>
      <c r="M32" s="50"/>
      <c r="N32" s="19">
        <f>B32+D32+F32+H32+J32</f>
        <v>112816400.00000001</v>
      </c>
      <c r="P32" s="5" t="s">
        <v>0</v>
      </c>
      <c r="Q32" s="46">
        <f>Q31+R31</f>
        <v>9611</v>
      </c>
      <c r="R32" s="47"/>
      <c r="S32" s="46">
        <f>S31+T31</f>
        <v>884</v>
      </c>
      <c r="T32" s="47"/>
      <c r="U32" s="46">
        <f>U31+V31</f>
        <v>1326</v>
      </c>
      <c r="V32" s="47"/>
      <c r="W32" s="46">
        <f>W31+X31</f>
        <v>2728</v>
      </c>
      <c r="X32" s="47"/>
      <c r="Y32" s="46">
        <f>Y31+Z31</f>
        <v>450</v>
      </c>
      <c r="Z32" s="47"/>
      <c r="AA32" s="46">
        <f>AA31+AB31</f>
        <v>14999</v>
      </c>
      <c r="AB32" s="47"/>
      <c r="AC32" s="20">
        <f>Q32+S32+U32+W32+Y32</f>
        <v>14999</v>
      </c>
      <c r="AE32" s="5" t="s">
        <v>0</v>
      </c>
      <c r="AF32" s="48">
        <f>IFERROR(B32/Q32,"N.A.")</f>
        <v>7281.9071896784953</v>
      </c>
      <c r="AG32" s="49"/>
      <c r="AH32" s="48">
        <f>IFERROR(D32/S32,"N.A.")</f>
        <v>5564.2986425339368</v>
      </c>
      <c r="AI32" s="49"/>
      <c r="AJ32" s="48">
        <f>IFERROR(F32/U32,"N.A.")</f>
        <v>17535.972850678732</v>
      </c>
      <c r="AK32" s="49"/>
      <c r="AL32" s="48">
        <f>IFERROR(H32/W32,"N.A.")</f>
        <v>5373.3321114369492</v>
      </c>
      <c r="AM32" s="49"/>
      <c r="AN32" s="48">
        <f>IFERROR(J32/Y32,"N.A.")</f>
        <v>0</v>
      </c>
      <c r="AO32" s="49"/>
      <c r="AP32" s="48">
        <f>IFERROR(L32/AA32,"N.A.")</f>
        <v>7521.5947729848667</v>
      </c>
      <c r="AQ32" s="49"/>
      <c r="AR32" s="17">
        <f>IFERROR(N32/AC32, "N.A.")</f>
        <v>7521.5947729848667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702370</v>
      </c>
      <c r="C39" s="2"/>
      <c r="D39" s="2"/>
      <c r="E39" s="2"/>
      <c r="F39" s="2"/>
      <c r="G39" s="2"/>
      <c r="H39" s="2">
        <v>3015264</v>
      </c>
      <c r="I39" s="2"/>
      <c r="J39" s="2">
        <v>0</v>
      </c>
      <c r="K39" s="2"/>
      <c r="L39" s="1">
        <f t="shared" ref="L39:M42" si="22">B39+D39+F39+H39+J39</f>
        <v>3717634</v>
      </c>
      <c r="M39" s="12">
        <f t="shared" si="22"/>
        <v>0</v>
      </c>
      <c r="N39" s="13">
        <f>L39+M39</f>
        <v>3717634</v>
      </c>
      <c r="P39" s="3" t="s">
        <v>12</v>
      </c>
      <c r="Q39" s="2">
        <v>369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647</v>
      </c>
      <c r="X39" s="2">
        <v>0</v>
      </c>
      <c r="Y39" s="2">
        <v>230</v>
      </c>
      <c r="Z39" s="2">
        <v>0</v>
      </c>
      <c r="AA39" s="1">
        <f t="shared" ref="AA39:AB42" si="23">Q39+S39+U39+W39+Y39</f>
        <v>1246</v>
      </c>
      <c r="AB39" s="12">
        <f t="shared" si="23"/>
        <v>0</v>
      </c>
      <c r="AC39" s="13">
        <f>AA39+AB39</f>
        <v>1246</v>
      </c>
      <c r="AE39" s="3" t="s">
        <v>12</v>
      </c>
      <c r="AF39" s="2">
        <f t="shared" ref="AF39:AR42" si="24">IFERROR(B39/Q39, "N.A.")</f>
        <v>1903.4417344173442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4660.3771251931994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2983.6548956661318</v>
      </c>
      <c r="AQ39" s="16" t="str">
        <f t="shared" si="24"/>
        <v>N.A.</v>
      </c>
      <c r="AR39" s="13">
        <f t="shared" si="24"/>
        <v>2983.6548956661318</v>
      </c>
    </row>
    <row r="40" spans="1:44" ht="15" customHeight="1" thickBot="1" x14ac:dyDescent="0.3">
      <c r="A40" s="3" t="s">
        <v>13</v>
      </c>
      <c r="B40" s="2">
        <v>2583810</v>
      </c>
      <c r="C40" s="2">
        <v>276000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2583810</v>
      </c>
      <c r="M40" s="12">
        <f t="shared" si="22"/>
        <v>276000</v>
      </c>
      <c r="N40" s="13">
        <f>L40+M40</f>
        <v>2859810</v>
      </c>
      <c r="P40" s="3" t="s">
        <v>13</v>
      </c>
      <c r="Q40" s="2">
        <v>1052</v>
      </c>
      <c r="R40" s="2">
        <v>69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1052</v>
      </c>
      <c r="AB40" s="12">
        <f t="shared" si="23"/>
        <v>69</v>
      </c>
      <c r="AC40" s="13">
        <f>AA40+AB40</f>
        <v>1121</v>
      </c>
      <c r="AE40" s="3" t="s">
        <v>13</v>
      </c>
      <c r="AF40" s="2">
        <f t="shared" si="24"/>
        <v>2456.0931558935363</v>
      </c>
      <c r="AG40" s="2">
        <f t="shared" si="24"/>
        <v>4000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2456.0931558935363</v>
      </c>
      <c r="AQ40" s="16">
        <f t="shared" si="24"/>
        <v>4000</v>
      </c>
      <c r="AR40" s="13">
        <f t="shared" si="24"/>
        <v>2551.1239964317574</v>
      </c>
    </row>
    <row r="41" spans="1:44" ht="15" customHeight="1" thickBot="1" x14ac:dyDescent="0.3">
      <c r="A41" s="3" t="s">
        <v>14</v>
      </c>
      <c r="B41" s="2">
        <v>1769730</v>
      </c>
      <c r="C41" s="2">
        <v>25980180</v>
      </c>
      <c r="D41" s="2">
        <v>541800</v>
      </c>
      <c r="E41" s="2">
        <v>1530800</v>
      </c>
      <c r="F41" s="2"/>
      <c r="G41" s="2">
        <v>8658000</v>
      </c>
      <c r="H41" s="2"/>
      <c r="I41" s="2">
        <v>2125499.9999999995</v>
      </c>
      <c r="J41" s="2">
        <v>0</v>
      </c>
      <c r="K41" s="2"/>
      <c r="L41" s="1">
        <f t="shared" si="22"/>
        <v>2311530</v>
      </c>
      <c r="M41" s="12">
        <f t="shared" si="22"/>
        <v>38294480</v>
      </c>
      <c r="N41" s="13">
        <f>L41+M41</f>
        <v>40606010</v>
      </c>
      <c r="P41" s="3" t="s">
        <v>14</v>
      </c>
      <c r="Q41" s="2">
        <v>507</v>
      </c>
      <c r="R41" s="2">
        <v>4360</v>
      </c>
      <c r="S41" s="2">
        <v>105</v>
      </c>
      <c r="T41" s="2">
        <v>178</v>
      </c>
      <c r="U41" s="2">
        <v>0</v>
      </c>
      <c r="V41" s="2">
        <v>461</v>
      </c>
      <c r="W41" s="2">
        <v>0</v>
      </c>
      <c r="X41" s="2">
        <v>414</v>
      </c>
      <c r="Y41" s="2">
        <v>306</v>
      </c>
      <c r="Z41" s="2">
        <v>0</v>
      </c>
      <c r="AA41" s="1">
        <f t="shared" si="23"/>
        <v>918</v>
      </c>
      <c r="AB41" s="12">
        <f t="shared" si="23"/>
        <v>5413</v>
      </c>
      <c r="AC41" s="13">
        <f>AA41+AB41</f>
        <v>6331</v>
      </c>
      <c r="AE41" s="3" t="s">
        <v>14</v>
      </c>
      <c r="AF41" s="2">
        <f t="shared" si="24"/>
        <v>3490.5917159763312</v>
      </c>
      <c r="AG41" s="2">
        <f t="shared" si="24"/>
        <v>5958.7568807339449</v>
      </c>
      <c r="AH41" s="2">
        <f t="shared" si="24"/>
        <v>5160</v>
      </c>
      <c r="AI41" s="2">
        <f t="shared" si="24"/>
        <v>8600</v>
      </c>
      <c r="AJ41" s="2" t="str">
        <f t="shared" si="24"/>
        <v>N.A.</v>
      </c>
      <c r="AK41" s="2">
        <f t="shared" si="24"/>
        <v>18780.911062906725</v>
      </c>
      <c r="AL41" s="2" t="str">
        <f t="shared" si="24"/>
        <v>N.A.</v>
      </c>
      <c r="AM41" s="2">
        <f t="shared" si="24"/>
        <v>5134.0579710144921</v>
      </c>
      <c r="AN41" s="2">
        <f t="shared" si="24"/>
        <v>0</v>
      </c>
      <c r="AO41" s="2" t="str">
        <f t="shared" si="24"/>
        <v>N.A.</v>
      </c>
      <c r="AP41" s="15">
        <f t="shared" si="24"/>
        <v>2518.0065359477126</v>
      </c>
      <c r="AQ41" s="16">
        <f t="shared" si="24"/>
        <v>7074.5390726029927</v>
      </c>
      <c r="AR41" s="13">
        <f t="shared" si="24"/>
        <v>6413.8382561996523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5055910</v>
      </c>
      <c r="C43" s="2">
        <v>26256179.999999996</v>
      </c>
      <c r="D43" s="2">
        <v>541800</v>
      </c>
      <c r="E43" s="2">
        <v>1530800</v>
      </c>
      <c r="F43" s="2"/>
      <c r="G43" s="2">
        <v>8658000</v>
      </c>
      <c r="H43" s="2">
        <v>3015264</v>
      </c>
      <c r="I43" s="2">
        <v>2125499.9999999995</v>
      </c>
      <c r="J43" s="2">
        <v>0</v>
      </c>
      <c r="K43" s="2"/>
      <c r="L43" s="1">
        <f t="shared" ref="L43" si="25">B43+D43+F43+H43+J43</f>
        <v>8612974</v>
      </c>
      <c r="M43" s="12">
        <f t="shared" ref="M43" si="26">C43+E43+G43+I43+K43</f>
        <v>38570480</v>
      </c>
      <c r="N43" s="18">
        <f>L43+M43</f>
        <v>47183454</v>
      </c>
      <c r="P43" s="4" t="s">
        <v>16</v>
      </c>
      <c r="Q43" s="2">
        <v>1928</v>
      </c>
      <c r="R43" s="2">
        <v>4429</v>
      </c>
      <c r="S43" s="2">
        <v>105</v>
      </c>
      <c r="T43" s="2">
        <v>178</v>
      </c>
      <c r="U43" s="2">
        <v>0</v>
      </c>
      <c r="V43" s="2">
        <v>461</v>
      </c>
      <c r="W43" s="2">
        <v>647</v>
      </c>
      <c r="X43" s="2">
        <v>414</v>
      </c>
      <c r="Y43" s="2">
        <v>536</v>
      </c>
      <c r="Z43" s="2">
        <v>0</v>
      </c>
      <c r="AA43" s="1">
        <f t="shared" ref="AA43" si="27">Q43+S43+U43+W43+Y43</f>
        <v>3216</v>
      </c>
      <c r="AB43" s="12">
        <f t="shared" ref="AB43" si="28">R43+T43+V43+X43+Z43</f>
        <v>5482</v>
      </c>
      <c r="AC43" s="18">
        <f>AA43+AB43</f>
        <v>8698</v>
      </c>
      <c r="AE43" s="4" t="s">
        <v>16</v>
      </c>
      <c r="AF43" s="2">
        <f t="shared" ref="AF43:AO43" si="29">IFERROR(B43/Q43, "N.A.")</f>
        <v>2622.3599585062238</v>
      </c>
      <c r="AG43" s="2">
        <f t="shared" si="29"/>
        <v>5928.241137954391</v>
      </c>
      <c r="AH43" s="2">
        <f t="shared" si="29"/>
        <v>5160</v>
      </c>
      <c r="AI43" s="2">
        <f t="shared" si="29"/>
        <v>8600</v>
      </c>
      <c r="AJ43" s="2" t="str">
        <f t="shared" si="29"/>
        <v>N.A.</v>
      </c>
      <c r="AK43" s="2">
        <f t="shared" si="29"/>
        <v>18780.911062906725</v>
      </c>
      <c r="AL43" s="2">
        <f t="shared" si="29"/>
        <v>4660.3771251931994</v>
      </c>
      <c r="AM43" s="2">
        <f t="shared" si="29"/>
        <v>5134.0579710144921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2678.1635572139303</v>
      </c>
      <c r="AQ43" s="16">
        <f t="shared" ref="AQ43" si="31">IFERROR(M43/AB43, "N.A.")</f>
        <v>7035.8409339657055</v>
      </c>
      <c r="AR43" s="13">
        <f t="shared" ref="AR43" si="32">IFERROR(N43/AC43, "N.A.")</f>
        <v>5424.6325592090134</v>
      </c>
    </row>
    <row r="44" spans="1:44" ht="15" customHeight="1" thickBot="1" x14ac:dyDescent="0.3">
      <c r="A44" s="5" t="s">
        <v>0</v>
      </c>
      <c r="B44" s="46">
        <f>B43+C43</f>
        <v>31312089.999999996</v>
      </c>
      <c r="C44" s="47"/>
      <c r="D44" s="46">
        <f>D43+E43</f>
        <v>2072600</v>
      </c>
      <c r="E44" s="47"/>
      <c r="F44" s="46">
        <f>F43+G43</f>
        <v>8658000</v>
      </c>
      <c r="G44" s="47"/>
      <c r="H44" s="46">
        <f>H43+I43</f>
        <v>5140764</v>
      </c>
      <c r="I44" s="47"/>
      <c r="J44" s="46">
        <f>J43+K43</f>
        <v>0</v>
      </c>
      <c r="K44" s="47"/>
      <c r="L44" s="46">
        <f>L43+M43</f>
        <v>47183454</v>
      </c>
      <c r="M44" s="50"/>
      <c r="N44" s="19">
        <f>B44+D44+F44+H44+J44</f>
        <v>47183454</v>
      </c>
      <c r="P44" s="5" t="s">
        <v>0</v>
      </c>
      <c r="Q44" s="46">
        <f>Q43+R43</f>
        <v>6357</v>
      </c>
      <c r="R44" s="47"/>
      <c r="S44" s="46">
        <f>S43+T43</f>
        <v>283</v>
      </c>
      <c r="T44" s="47"/>
      <c r="U44" s="46">
        <f>U43+V43</f>
        <v>461</v>
      </c>
      <c r="V44" s="47"/>
      <c r="W44" s="46">
        <f>W43+X43</f>
        <v>1061</v>
      </c>
      <c r="X44" s="47"/>
      <c r="Y44" s="46">
        <f>Y43+Z43</f>
        <v>536</v>
      </c>
      <c r="Z44" s="47"/>
      <c r="AA44" s="46">
        <f>AA43+AB43</f>
        <v>8698</v>
      </c>
      <c r="AB44" s="50"/>
      <c r="AC44" s="19">
        <f>Q44+S44+U44+W44+Y44</f>
        <v>8698</v>
      </c>
      <c r="AE44" s="5" t="s">
        <v>0</v>
      </c>
      <c r="AF44" s="48">
        <f>IFERROR(B44/Q44,"N.A.")</f>
        <v>4925.6079911908128</v>
      </c>
      <c r="AG44" s="49"/>
      <c r="AH44" s="48">
        <f>IFERROR(D44/S44,"N.A.")</f>
        <v>7323.6749116607771</v>
      </c>
      <c r="AI44" s="49"/>
      <c r="AJ44" s="48">
        <f>IFERROR(F44/U44,"N.A.")</f>
        <v>18780.911062906725</v>
      </c>
      <c r="AK44" s="49"/>
      <c r="AL44" s="48">
        <f>IFERROR(H44/W44,"N.A.")</f>
        <v>4845.2064090480681</v>
      </c>
      <c r="AM44" s="49"/>
      <c r="AN44" s="48">
        <f>IFERROR(J44/Y44,"N.A.")</f>
        <v>0</v>
      </c>
      <c r="AO44" s="49"/>
      <c r="AP44" s="48">
        <f>IFERROR(L44/AA44,"N.A.")</f>
        <v>5424.6325592090134</v>
      </c>
      <c r="AQ44" s="49"/>
      <c r="AR44" s="17">
        <f>IFERROR(N44/AC44, "N.A.")</f>
        <v>5424.6325592090134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158040300.99999988</v>
      </c>
      <c r="C15" s="2"/>
      <c r="D15" s="2">
        <v>72926076.000000015</v>
      </c>
      <c r="E15" s="2"/>
      <c r="F15" s="2">
        <v>92671377</v>
      </c>
      <c r="G15" s="2"/>
      <c r="H15" s="2">
        <v>222784421.00000003</v>
      </c>
      <c r="I15" s="2"/>
      <c r="J15" s="2">
        <v>0</v>
      </c>
      <c r="K15" s="2"/>
      <c r="L15" s="1">
        <f t="shared" ref="L15:M18" si="0">B15+D15+F15+H15+J15</f>
        <v>546422174.99999988</v>
      </c>
      <c r="M15" s="12">
        <f t="shared" si="0"/>
        <v>0</v>
      </c>
      <c r="N15" s="13">
        <f>L15+M15</f>
        <v>546422174.99999988</v>
      </c>
      <c r="P15" s="3" t="s">
        <v>12</v>
      </c>
      <c r="Q15" s="2">
        <v>35235</v>
      </c>
      <c r="R15" s="2">
        <v>0</v>
      </c>
      <c r="S15" s="2">
        <v>13275</v>
      </c>
      <c r="T15" s="2">
        <v>0</v>
      </c>
      <c r="U15" s="2">
        <v>13383</v>
      </c>
      <c r="V15" s="2">
        <v>0</v>
      </c>
      <c r="W15" s="2">
        <v>64294</v>
      </c>
      <c r="X15" s="2">
        <v>0</v>
      </c>
      <c r="Y15" s="2">
        <v>9609</v>
      </c>
      <c r="Z15" s="2">
        <v>0</v>
      </c>
      <c r="AA15" s="1">
        <f t="shared" ref="AA15:AB18" si="1">Q15+S15+U15+W15+Y15</f>
        <v>135796</v>
      </c>
      <c r="AB15" s="12">
        <f t="shared" si="1"/>
        <v>0</v>
      </c>
      <c r="AC15" s="13">
        <f>AA15+AB15</f>
        <v>135796</v>
      </c>
      <c r="AE15" s="3" t="s">
        <v>12</v>
      </c>
      <c r="AF15" s="2">
        <f t="shared" ref="AF15:AR18" si="2">IFERROR(B15/Q15, "N.A.")</f>
        <v>4485.3214417482586</v>
      </c>
      <c r="AG15" s="2" t="str">
        <f t="shared" si="2"/>
        <v>N.A.</v>
      </c>
      <c r="AH15" s="2">
        <f t="shared" si="2"/>
        <v>5493.489717514125</v>
      </c>
      <c r="AI15" s="2" t="str">
        <f t="shared" si="2"/>
        <v>N.A.</v>
      </c>
      <c r="AJ15" s="2">
        <f t="shared" si="2"/>
        <v>6924.5592916386458</v>
      </c>
      <c r="AK15" s="2" t="str">
        <f t="shared" si="2"/>
        <v>N.A.</v>
      </c>
      <c r="AL15" s="2">
        <f t="shared" si="2"/>
        <v>3465.0888263290512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4023.845879112786</v>
      </c>
      <c r="AQ15" s="16" t="str">
        <f t="shared" si="2"/>
        <v>N.A.</v>
      </c>
      <c r="AR15" s="13">
        <f t="shared" si="2"/>
        <v>4023.845879112786</v>
      </c>
    </row>
    <row r="16" spans="1:44" ht="15" customHeight="1" thickBot="1" x14ac:dyDescent="0.3">
      <c r="A16" s="3" t="s">
        <v>13</v>
      </c>
      <c r="B16" s="2">
        <v>45508586</v>
      </c>
      <c r="C16" s="2">
        <v>5350800</v>
      </c>
      <c r="D16" s="2">
        <v>204035</v>
      </c>
      <c r="E16" s="2">
        <v>53535</v>
      </c>
      <c r="F16" s="2"/>
      <c r="G16" s="2"/>
      <c r="H16" s="2"/>
      <c r="I16" s="2"/>
      <c r="J16" s="2"/>
      <c r="K16" s="2"/>
      <c r="L16" s="1">
        <f t="shared" si="0"/>
        <v>45712621</v>
      </c>
      <c r="M16" s="12">
        <f t="shared" si="0"/>
        <v>5404335</v>
      </c>
      <c r="N16" s="13">
        <f>L16+M16</f>
        <v>51116956</v>
      </c>
      <c r="P16" s="3" t="s">
        <v>13</v>
      </c>
      <c r="Q16" s="2">
        <v>18359</v>
      </c>
      <c r="R16" s="2">
        <v>1902</v>
      </c>
      <c r="S16" s="2">
        <v>225</v>
      </c>
      <c r="T16" s="2">
        <v>83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18584</v>
      </c>
      <c r="AB16" s="12">
        <f t="shared" si="1"/>
        <v>1985</v>
      </c>
      <c r="AC16" s="13">
        <f>AA16+AB16</f>
        <v>20569</v>
      </c>
      <c r="AE16" s="3" t="s">
        <v>13</v>
      </c>
      <c r="AF16" s="2">
        <f t="shared" si="2"/>
        <v>2478.8161664578679</v>
      </c>
      <c r="AG16" s="2">
        <f t="shared" si="2"/>
        <v>2813.2492113564667</v>
      </c>
      <c r="AH16" s="2">
        <f t="shared" si="2"/>
        <v>906.82222222222219</v>
      </c>
      <c r="AI16" s="2">
        <f t="shared" si="2"/>
        <v>645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2459.7837386999568</v>
      </c>
      <c r="AQ16" s="16">
        <f t="shared" si="2"/>
        <v>2722.586901763224</v>
      </c>
      <c r="AR16" s="13">
        <f t="shared" si="2"/>
        <v>2485.1454130001457</v>
      </c>
    </row>
    <row r="17" spans="1:44" ht="15" customHeight="1" thickBot="1" x14ac:dyDescent="0.3">
      <c r="A17" s="3" t="s">
        <v>14</v>
      </c>
      <c r="B17" s="2">
        <v>352848834.00000054</v>
      </c>
      <c r="C17" s="2">
        <v>1504645634.9999981</v>
      </c>
      <c r="D17" s="2">
        <v>81841734.99999997</v>
      </c>
      <c r="E17" s="2">
        <v>29450880.000000004</v>
      </c>
      <c r="F17" s="2"/>
      <c r="G17" s="2">
        <v>341834675.99999988</v>
      </c>
      <c r="H17" s="2"/>
      <c r="I17" s="2">
        <v>103243493.99999999</v>
      </c>
      <c r="J17" s="2">
        <v>0</v>
      </c>
      <c r="K17" s="2"/>
      <c r="L17" s="1">
        <f t="shared" si="0"/>
        <v>434690569.00000048</v>
      </c>
      <c r="M17" s="12">
        <f t="shared" si="0"/>
        <v>1979174684.9999981</v>
      </c>
      <c r="N17" s="13">
        <f>L17+M17</f>
        <v>2413865253.9999986</v>
      </c>
      <c r="P17" s="3" t="s">
        <v>14</v>
      </c>
      <c r="Q17" s="2">
        <v>72465</v>
      </c>
      <c r="R17" s="2">
        <v>243647</v>
      </c>
      <c r="S17" s="2">
        <v>12784</v>
      </c>
      <c r="T17" s="2">
        <v>4334</v>
      </c>
      <c r="U17" s="2">
        <v>0</v>
      </c>
      <c r="V17" s="2">
        <v>20960</v>
      </c>
      <c r="W17" s="2">
        <v>0</v>
      </c>
      <c r="X17" s="2">
        <v>16235</v>
      </c>
      <c r="Y17" s="2">
        <v>11578</v>
      </c>
      <c r="Z17" s="2">
        <v>0</v>
      </c>
      <c r="AA17" s="1">
        <f t="shared" si="1"/>
        <v>96827</v>
      </c>
      <c r="AB17" s="12">
        <f t="shared" si="1"/>
        <v>285176</v>
      </c>
      <c r="AC17" s="13">
        <f>AA17+AB17</f>
        <v>382003</v>
      </c>
      <c r="AE17" s="3" t="s">
        <v>14</v>
      </c>
      <c r="AF17" s="2">
        <f t="shared" si="2"/>
        <v>4869.2311322707592</v>
      </c>
      <c r="AG17" s="2">
        <f t="shared" si="2"/>
        <v>6175.5147200663178</v>
      </c>
      <c r="AH17" s="2">
        <f t="shared" si="2"/>
        <v>6401.8879067584458</v>
      </c>
      <c r="AI17" s="2">
        <f t="shared" si="2"/>
        <v>6795.3114905399179</v>
      </c>
      <c r="AJ17" s="2" t="str">
        <f t="shared" si="2"/>
        <v>N.A.</v>
      </c>
      <c r="AK17" s="2">
        <f t="shared" si="2"/>
        <v>16308.906297709918</v>
      </c>
      <c r="AL17" s="2" t="str">
        <f t="shared" si="2"/>
        <v>N.A.</v>
      </c>
      <c r="AM17" s="2">
        <f t="shared" si="2"/>
        <v>6359.3159223898974</v>
      </c>
      <c r="AN17" s="2">
        <f t="shared" si="2"/>
        <v>0</v>
      </c>
      <c r="AO17" s="2" t="str">
        <f t="shared" si="2"/>
        <v>N.A.</v>
      </c>
      <c r="AP17" s="15">
        <f t="shared" si="2"/>
        <v>4489.3528561248459</v>
      </c>
      <c r="AQ17" s="16">
        <f t="shared" si="2"/>
        <v>6940.1867092602397</v>
      </c>
      <c r="AR17" s="13">
        <f t="shared" si="2"/>
        <v>6318.9693641149379</v>
      </c>
    </row>
    <row r="18" spans="1:44" ht="15" customHeight="1" thickBot="1" x14ac:dyDescent="0.3">
      <c r="A18" s="3" t="s">
        <v>15</v>
      </c>
      <c r="B18" s="2">
        <v>15259329.999999998</v>
      </c>
      <c r="C18" s="2">
        <v>3118140</v>
      </c>
      <c r="D18" s="2">
        <v>4840094.9999999991</v>
      </c>
      <c r="E18" s="2"/>
      <c r="F18" s="2"/>
      <c r="G18" s="2">
        <v>17114929</v>
      </c>
      <c r="H18" s="2">
        <v>6361576.0000000009</v>
      </c>
      <c r="I18" s="2"/>
      <c r="J18" s="2">
        <v>0</v>
      </c>
      <c r="K18" s="2"/>
      <c r="L18" s="1">
        <f t="shared" si="0"/>
        <v>26461000.999999996</v>
      </c>
      <c r="M18" s="12">
        <f t="shared" si="0"/>
        <v>20233069</v>
      </c>
      <c r="N18" s="13">
        <f>L18+M18</f>
        <v>46694070</v>
      </c>
      <c r="P18" s="3" t="s">
        <v>15</v>
      </c>
      <c r="Q18" s="2">
        <v>5769</v>
      </c>
      <c r="R18" s="2">
        <v>1105</v>
      </c>
      <c r="S18" s="2">
        <v>1704</v>
      </c>
      <c r="T18" s="2">
        <v>0</v>
      </c>
      <c r="U18" s="2">
        <v>0</v>
      </c>
      <c r="V18" s="2">
        <v>2195</v>
      </c>
      <c r="W18" s="2">
        <v>14760</v>
      </c>
      <c r="X18" s="2">
        <v>0</v>
      </c>
      <c r="Y18" s="2">
        <v>5482</v>
      </c>
      <c r="Z18" s="2">
        <v>0</v>
      </c>
      <c r="AA18" s="1">
        <f t="shared" si="1"/>
        <v>27715</v>
      </c>
      <c r="AB18" s="12">
        <f t="shared" si="1"/>
        <v>3300</v>
      </c>
      <c r="AC18" s="18">
        <f>AA18+AB18</f>
        <v>31015</v>
      </c>
      <c r="AE18" s="3" t="s">
        <v>15</v>
      </c>
      <c r="AF18" s="2">
        <f t="shared" si="2"/>
        <v>2645.0563355867566</v>
      </c>
      <c r="AG18" s="2">
        <f t="shared" si="2"/>
        <v>2821.8461538461538</v>
      </c>
      <c r="AH18" s="2">
        <f t="shared" si="2"/>
        <v>2840.4313380281683</v>
      </c>
      <c r="AI18" s="2" t="str">
        <f t="shared" si="2"/>
        <v>N.A.</v>
      </c>
      <c r="AJ18" s="2" t="str">
        <f t="shared" si="2"/>
        <v>N.A.</v>
      </c>
      <c r="AK18" s="2">
        <f t="shared" si="2"/>
        <v>7797.2341685649199</v>
      </c>
      <c r="AL18" s="2">
        <f t="shared" si="2"/>
        <v>431.00108401084015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954.75377954176429</v>
      </c>
      <c r="AQ18" s="16">
        <f t="shared" si="2"/>
        <v>6131.2330303030303</v>
      </c>
      <c r="AR18" s="13">
        <f t="shared" si="2"/>
        <v>1505.5318394325327</v>
      </c>
    </row>
    <row r="19" spans="1:44" ht="15" customHeight="1" thickBot="1" x14ac:dyDescent="0.3">
      <c r="A19" s="4" t="s">
        <v>16</v>
      </c>
      <c r="B19" s="2">
        <v>571657050.99999881</v>
      </c>
      <c r="C19" s="2">
        <v>1513114575.0000014</v>
      </c>
      <c r="D19" s="2">
        <v>159811941.00000003</v>
      </c>
      <c r="E19" s="2">
        <v>29504415.000000004</v>
      </c>
      <c r="F19" s="2">
        <v>92671377</v>
      </c>
      <c r="G19" s="2">
        <v>358949604.9999997</v>
      </c>
      <c r="H19" s="2">
        <v>229145996.99999994</v>
      </c>
      <c r="I19" s="2">
        <v>103243493.99999999</v>
      </c>
      <c r="J19" s="2">
        <v>0</v>
      </c>
      <c r="K19" s="2"/>
      <c r="L19" s="1">
        <f t="shared" ref="L19" si="3">B19+D19+F19+H19+J19</f>
        <v>1053286365.9999988</v>
      </c>
      <c r="M19" s="12">
        <f t="shared" ref="M19" si="4">C19+E19+G19+I19+K19</f>
        <v>2004812089.0000012</v>
      </c>
      <c r="N19" s="18">
        <f>L19+M19</f>
        <v>3058098455</v>
      </c>
      <c r="P19" s="4" t="s">
        <v>16</v>
      </c>
      <c r="Q19" s="2">
        <v>131828</v>
      </c>
      <c r="R19" s="2">
        <v>246654</v>
      </c>
      <c r="S19" s="2">
        <v>27988</v>
      </c>
      <c r="T19" s="2">
        <v>4417</v>
      </c>
      <c r="U19" s="2">
        <v>13383</v>
      </c>
      <c r="V19" s="2">
        <v>23155</v>
      </c>
      <c r="W19" s="2">
        <v>79054</v>
      </c>
      <c r="X19" s="2">
        <v>16235</v>
      </c>
      <c r="Y19" s="2">
        <v>26669</v>
      </c>
      <c r="Z19" s="2">
        <v>0</v>
      </c>
      <c r="AA19" s="1">
        <f t="shared" ref="AA19" si="5">Q19+S19+U19+W19+Y19</f>
        <v>278922</v>
      </c>
      <c r="AB19" s="12">
        <f t="shared" ref="AB19" si="6">R19+T19+V19+X19+Z19</f>
        <v>290461</v>
      </c>
      <c r="AC19" s="13">
        <f>AA19+AB19</f>
        <v>569383</v>
      </c>
      <c r="AE19" s="4" t="s">
        <v>16</v>
      </c>
      <c r="AF19" s="2">
        <f t="shared" ref="AF19:AO19" si="7">IFERROR(B19/Q19, "N.A.")</f>
        <v>4336.385676790961</v>
      </c>
      <c r="AG19" s="2">
        <f t="shared" si="7"/>
        <v>6134.5632951421885</v>
      </c>
      <c r="AH19" s="2">
        <f t="shared" si="7"/>
        <v>5710.016471344863</v>
      </c>
      <c r="AI19" s="2">
        <f t="shared" si="7"/>
        <v>6679.7407742811874</v>
      </c>
      <c r="AJ19" s="2">
        <f t="shared" si="7"/>
        <v>6924.5592916386458</v>
      </c>
      <c r="AK19" s="2">
        <f t="shared" si="7"/>
        <v>15502.034333837171</v>
      </c>
      <c r="AL19" s="2">
        <f t="shared" si="7"/>
        <v>2898.6009183596016</v>
      </c>
      <c r="AM19" s="2">
        <f t="shared" si="7"/>
        <v>6359.3159223898974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3776.2756828073757</v>
      </c>
      <c r="AQ19" s="16">
        <f t="shared" ref="AQ19" si="9">IFERROR(M19/AB19, "N.A.")</f>
        <v>6902.1730593780276</v>
      </c>
      <c r="AR19" s="13">
        <f t="shared" ref="AR19" si="10">IFERROR(N19/AC19, "N.A.")</f>
        <v>5370.8987711259379</v>
      </c>
    </row>
    <row r="20" spans="1:44" ht="15" customHeight="1" thickBot="1" x14ac:dyDescent="0.3">
      <c r="A20" s="5" t="s">
        <v>0</v>
      </c>
      <c r="B20" s="46">
        <f>B19+C19</f>
        <v>2084771626.0000002</v>
      </c>
      <c r="C20" s="47"/>
      <c r="D20" s="46">
        <f>D19+E19</f>
        <v>189316356.00000003</v>
      </c>
      <c r="E20" s="47"/>
      <c r="F20" s="46">
        <f>F19+G19</f>
        <v>451620981.9999997</v>
      </c>
      <c r="G20" s="47"/>
      <c r="H20" s="46">
        <f>H19+I19</f>
        <v>332389490.99999994</v>
      </c>
      <c r="I20" s="47"/>
      <c r="J20" s="46">
        <f>J19+K19</f>
        <v>0</v>
      </c>
      <c r="K20" s="47"/>
      <c r="L20" s="46">
        <f>L19+M19</f>
        <v>3058098455</v>
      </c>
      <c r="M20" s="50"/>
      <c r="N20" s="19">
        <f>B20+D20+F20+H20+J20</f>
        <v>3058098455</v>
      </c>
      <c r="P20" s="5" t="s">
        <v>0</v>
      </c>
      <c r="Q20" s="46">
        <f>Q19+R19</f>
        <v>378482</v>
      </c>
      <c r="R20" s="47"/>
      <c r="S20" s="46">
        <f>S19+T19</f>
        <v>32405</v>
      </c>
      <c r="T20" s="47"/>
      <c r="U20" s="46">
        <f>U19+V19</f>
        <v>36538</v>
      </c>
      <c r="V20" s="47"/>
      <c r="W20" s="46">
        <f>W19+X19</f>
        <v>95289</v>
      </c>
      <c r="X20" s="47"/>
      <c r="Y20" s="46">
        <f>Y19+Z19</f>
        <v>26669</v>
      </c>
      <c r="Z20" s="47"/>
      <c r="AA20" s="46">
        <f>AA19+AB19</f>
        <v>569383</v>
      </c>
      <c r="AB20" s="47"/>
      <c r="AC20" s="20">
        <f>Q20+S20+U20+W20+Y20</f>
        <v>569383</v>
      </c>
      <c r="AE20" s="5" t="s">
        <v>0</v>
      </c>
      <c r="AF20" s="48">
        <f>IFERROR(B20/Q20,"N.A.")</f>
        <v>5508.2451107318184</v>
      </c>
      <c r="AG20" s="49"/>
      <c r="AH20" s="48">
        <f>IFERROR(D20/S20,"N.A.")</f>
        <v>5842.1958339762396</v>
      </c>
      <c r="AI20" s="49"/>
      <c r="AJ20" s="48">
        <f>IFERROR(F20/U20,"N.A.")</f>
        <v>12360.309321801951</v>
      </c>
      <c r="AK20" s="49"/>
      <c r="AL20" s="48">
        <f>IFERROR(H20/W20,"N.A.")</f>
        <v>3488.2251991310636</v>
      </c>
      <c r="AM20" s="49"/>
      <c r="AN20" s="48">
        <f>IFERROR(J20/Y20,"N.A.")</f>
        <v>0</v>
      </c>
      <c r="AO20" s="49"/>
      <c r="AP20" s="48">
        <f>IFERROR(L20/AA20,"N.A.")</f>
        <v>5370.8987711259379</v>
      </c>
      <c r="AQ20" s="49"/>
      <c r="AR20" s="17">
        <f>IFERROR(N20/AC20, "N.A.")</f>
        <v>5370.8987711259379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139147900.00000003</v>
      </c>
      <c r="C27" s="2"/>
      <c r="D27" s="2">
        <v>70478542.00000003</v>
      </c>
      <c r="E27" s="2"/>
      <c r="F27" s="2">
        <v>81300255.000000015</v>
      </c>
      <c r="G27" s="2"/>
      <c r="H27" s="2">
        <v>126265636.99999996</v>
      </c>
      <c r="I27" s="2"/>
      <c r="J27" s="2">
        <v>0</v>
      </c>
      <c r="K27" s="2"/>
      <c r="L27" s="1">
        <f t="shared" ref="L27:M30" si="11">B27+D27+F27+H27+J27</f>
        <v>417192334</v>
      </c>
      <c r="M27" s="12">
        <f t="shared" si="11"/>
        <v>0</v>
      </c>
      <c r="N27" s="13">
        <f>L27+M27</f>
        <v>417192334</v>
      </c>
      <c r="P27" s="3" t="s">
        <v>12</v>
      </c>
      <c r="Q27" s="2">
        <v>28158</v>
      </c>
      <c r="R27" s="2">
        <v>0</v>
      </c>
      <c r="S27" s="2">
        <v>12582</v>
      </c>
      <c r="T27" s="2">
        <v>0</v>
      </c>
      <c r="U27" s="2">
        <v>10861</v>
      </c>
      <c r="V27" s="2">
        <v>0</v>
      </c>
      <c r="W27" s="2">
        <v>26791</v>
      </c>
      <c r="X27" s="2">
        <v>0</v>
      </c>
      <c r="Y27" s="2">
        <v>1729</v>
      </c>
      <c r="Z27" s="2">
        <v>0</v>
      </c>
      <c r="AA27" s="1">
        <f t="shared" ref="AA27:AB30" si="12">Q27+S27+U27+W27+Y27</f>
        <v>80121</v>
      </c>
      <c r="AB27" s="12">
        <f t="shared" si="12"/>
        <v>0</v>
      </c>
      <c r="AC27" s="13">
        <f>AA27+AB27</f>
        <v>80121</v>
      </c>
      <c r="AE27" s="3" t="s">
        <v>12</v>
      </c>
      <c r="AF27" s="2">
        <f t="shared" ref="AF27:AR30" si="13">IFERROR(B27/Q27, "N.A.")</f>
        <v>4941.682647915336</v>
      </c>
      <c r="AG27" s="2" t="str">
        <f t="shared" si="13"/>
        <v>N.A.</v>
      </c>
      <c r="AH27" s="2">
        <f t="shared" si="13"/>
        <v>5601.5372754729005</v>
      </c>
      <c r="AI27" s="2" t="str">
        <f t="shared" si="13"/>
        <v>N.A.</v>
      </c>
      <c r="AJ27" s="2">
        <f t="shared" si="13"/>
        <v>7485.5220513764862</v>
      </c>
      <c r="AK27" s="2" t="str">
        <f t="shared" si="13"/>
        <v>N.A.</v>
      </c>
      <c r="AL27" s="2">
        <f t="shared" si="13"/>
        <v>4712.9870852151826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5207.0285443267057</v>
      </c>
      <c r="AQ27" s="16" t="str">
        <f t="shared" si="13"/>
        <v>N.A.</v>
      </c>
      <c r="AR27" s="13">
        <f t="shared" si="13"/>
        <v>5207.0285443267057</v>
      </c>
    </row>
    <row r="28" spans="1:44" ht="15" customHeight="1" thickBot="1" x14ac:dyDescent="0.3">
      <c r="A28" s="3" t="s">
        <v>13</v>
      </c>
      <c r="B28" s="2">
        <v>6272155.0000000009</v>
      </c>
      <c r="C28" s="2">
        <v>988719.99999999988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6272155.0000000009</v>
      </c>
      <c r="M28" s="12">
        <f t="shared" si="11"/>
        <v>988719.99999999988</v>
      </c>
      <c r="N28" s="13">
        <f>L28+M28</f>
        <v>7260875.0000000009</v>
      </c>
      <c r="P28" s="3" t="s">
        <v>13</v>
      </c>
      <c r="Q28" s="2">
        <v>1824</v>
      </c>
      <c r="R28" s="2">
        <v>327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1824</v>
      </c>
      <c r="AB28" s="12">
        <f t="shared" si="12"/>
        <v>327</v>
      </c>
      <c r="AC28" s="13">
        <f>AA28+AB28</f>
        <v>2151</v>
      </c>
      <c r="AE28" s="3" t="s">
        <v>13</v>
      </c>
      <c r="AF28" s="2">
        <f t="shared" si="13"/>
        <v>3438.6814692982462</v>
      </c>
      <c r="AG28" s="2">
        <f t="shared" si="13"/>
        <v>3023.6085626911313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3438.6814692982462</v>
      </c>
      <c r="AQ28" s="16">
        <f t="shared" si="13"/>
        <v>3023.6085626911313</v>
      </c>
      <c r="AR28" s="13">
        <f t="shared" si="13"/>
        <v>3375.5811250581128</v>
      </c>
    </row>
    <row r="29" spans="1:44" ht="15" customHeight="1" thickBot="1" x14ac:dyDescent="0.3">
      <c r="A29" s="3" t="s">
        <v>14</v>
      </c>
      <c r="B29" s="2">
        <v>240832025.00000018</v>
      </c>
      <c r="C29" s="2">
        <v>1028649110</v>
      </c>
      <c r="D29" s="2">
        <v>51659432.999999985</v>
      </c>
      <c r="E29" s="2">
        <v>17150830</v>
      </c>
      <c r="F29" s="2"/>
      <c r="G29" s="2">
        <v>273473846</v>
      </c>
      <c r="H29" s="2"/>
      <c r="I29" s="2">
        <v>69815163.999999985</v>
      </c>
      <c r="J29" s="2">
        <v>0</v>
      </c>
      <c r="K29" s="2"/>
      <c r="L29" s="1">
        <f t="shared" si="11"/>
        <v>292491458.00000018</v>
      </c>
      <c r="M29" s="12">
        <f t="shared" si="11"/>
        <v>1389088950</v>
      </c>
      <c r="N29" s="13">
        <f>L29+M29</f>
        <v>1681580408.0000002</v>
      </c>
      <c r="P29" s="3" t="s">
        <v>14</v>
      </c>
      <c r="Q29" s="2">
        <v>43942</v>
      </c>
      <c r="R29" s="2">
        <v>159527</v>
      </c>
      <c r="S29" s="2">
        <v>8421</v>
      </c>
      <c r="T29" s="2">
        <v>2866</v>
      </c>
      <c r="U29" s="2">
        <v>0</v>
      </c>
      <c r="V29" s="2">
        <v>15452</v>
      </c>
      <c r="W29" s="2">
        <v>0</v>
      </c>
      <c r="X29" s="2">
        <v>10195</v>
      </c>
      <c r="Y29" s="2">
        <v>3355</v>
      </c>
      <c r="Z29" s="2">
        <v>0</v>
      </c>
      <c r="AA29" s="1">
        <f t="shared" si="12"/>
        <v>55718</v>
      </c>
      <c r="AB29" s="12">
        <f t="shared" si="12"/>
        <v>188040</v>
      </c>
      <c r="AC29" s="13">
        <f>AA29+AB29</f>
        <v>243758</v>
      </c>
      <c r="AE29" s="3" t="s">
        <v>14</v>
      </c>
      <c r="AF29" s="2">
        <f t="shared" si="13"/>
        <v>5480.6796458968684</v>
      </c>
      <c r="AG29" s="2">
        <f t="shared" si="13"/>
        <v>6448.1191898550087</v>
      </c>
      <c r="AH29" s="2">
        <f t="shared" si="13"/>
        <v>6134.596009975061</v>
      </c>
      <c r="AI29" s="2">
        <f t="shared" si="13"/>
        <v>5984.23935799023</v>
      </c>
      <c r="AJ29" s="2" t="str">
        <f t="shared" si="13"/>
        <v>N.A.</v>
      </c>
      <c r="AK29" s="2">
        <f t="shared" si="13"/>
        <v>17698.281516955733</v>
      </c>
      <c r="AL29" s="2" t="str">
        <f t="shared" si="13"/>
        <v>N.A.</v>
      </c>
      <c r="AM29" s="2">
        <f t="shared" si="13"/>
        <v>6847.9807748896501</v>
      </c>
      <c r="AN29" s="2">
        <f t="shared" si="13"/>
        <v>0</v>
      </c>
      <c r="AO29" s="2" t="str">
        <f t="shared" si="13"/>
        <v>N.A.</v>
      </c>
      <c r="AP29" s="15">
        <f t="shared" si="13"/>
        <v>5249.4967156035782</v>
      </c>
      <c r="AQ29" s="16">
        <f t="shared" si="13"/>
        <v>7387.1992661135928</v>
      </c>
      <c r="AR29" s="13">
        <f t="shared" si="13"/>
        <v>6898.5650029947747</v>
      </c>
    </row>
    <row r="30" spans="1:44" ht="15" customHeight="1" thickBot="1" x14ac:dyDescent="0.3">
      <c r="A30" s="3" t="s">
        <v>15</v>
      </c>
      <c r="B30" s="2">
        <v>15125169.999999996</v>
      </c>
      <c r="C30" s="2">
        <v>2981400</v>
      </c>
      <c r="D30" s="2">
        <v>4785915</v>
      </c>
      <c r="E30" s="2"/>
      <c r="F30" s="2"/>
      <c r="G30" s="2">
        <v>17114929</v>
      </c>
      <c r="H30" s="2">
        <v>5567686.0000000009</v>
      </c>
      <c r="I30" s="2"/>
      <c r="J30" s="2">
        <v>0</v>
      </c>
      <c r="K30" s="2"/>
      <c r="L30" s="1">
        <f t="shared" si="11"/>
        <v>25478770.999999996</v>
      </c>
      <c r="M30" s="12">
        <f t="shared" si="11"/>
        <v>20096329</v>
      </c>
      <c r="N30" s="13">
        <f>L30+M30</f>
        <v>45575100</v>
      </c>
      <c r="P30" s="3" t="s">
        <v>15</v>
      </c>
      <c r="Q30" s="2">
        <v>5691</v>
      </c>
      <c r="R30" s="2">
        <v>1052</v>
      </c>
      <c r="S30" s="2">
        <v>1620</v>
      </c>
      <c r="T30" s="2">
        <v>0</v>
      </c>
      <c r="U30" s="2">
        <v>0</v>
      </c>
      <c r="V30" s="2">
        <v>2195</v>
      </c>
      <c r="W30" s="2">
        <v>14240</v>
      </c>
      <c r="X30" s="2">
        <v>0</v>
      </c>
      <c r="Y30" s="2">
        <v>3655</v>
      </c>
      <c r="Z30" s="2">
        <v>0</v>
      </c>
      <c r="AA30" s="1">
        <f t="shared" si="12"/>
        <v>25206</v>
      </c>
      <c r="AB30" s="12">
        <f t="shared" si="12"/>
        <v>3247</v>
      </c>
      <c r="AC30" s="18">
        <f>AA30+AB30</f>
        <v>28453</v>
      </c>
      <c r="AE30" s="3" t="s">
        <v>15</v>
      </c>
      <c r="AF30" s="2">
        <f t="shared" si="13"/>
        <v>2657.7350202073444</v>
      </c>
      <c r="AG30" s="2">
        <f t="shared" si="13"/>
        <v>2834.0304182509508</v>
      </c>
      <c r="AH30" s="2">
        <f t="shared" si="13"/>
        <v>2954.2685185185187</v>
      </c>
      <c r="AI30" s="2" t="str">
        <f t="shared" si="13"/>
        <v>N.A.</v>
      </c>
      <c r="AJ30" s="2" t="str">
        <f t="shared" si="13"/>
        <v>N.A.</v>
      </c>
      <c r="AK30" s="2">
        <f t="shared" si="13"/>
        <v>7797.2341685649199</v>
      </c>
      <c r="AL30" s="2">
        <f t="shared" si="13"/>
        <v>390.98918539325848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1010.8216694437831</v>
      </c>
      <c r="AQ30" s="16">
        <f t="shared" si="13"/>
        <v>6189.1989528795812</v>
      </c>
      <c r="AR30" s="13">
        <f t="shared" si="13"/>
        <v>1601.7678276455911</v>
      </c>
    </row>
    <row r="31" spans="1:44" ht="15" customHeight="1" thickBot="1" x14ac:dyDescent="0.3">
      <c r="A31" s="4" t="s">
        <v>16</v>
      </c>
      <c r="B31" s="2">
        <v>401377250.00000024</v>
      </c>
      <c r="C31" s="2">
        <v>1032619229.9999995</v>
      </c>
      <c r="D31" s="2">
        <v>126923890</v>
      </c>
      <c r="E31" s="2">
        <v>17150830</v>
      </c>
      <c r="F31" s="2">
        <v>81300255.000000015</v>
      </c>
      <c r="G31" s="2">
        <v>290588775.00000006</v>
      </c>
      <c r="H31" s="2">
        <v>131833322.99999985</v>
      </c>
      <c r="I31" s="2">
        <v>69815163.999999985</v>
      </c>
      <c r="J31" s="2">
        <v>0</v>
      </c>
      <c r="K31" s="2"/>
      <c r="L31" s="1">
        <f t="shared" ref="L31" si="14">B31+D31+F31+H31+J31</f>
        <v>741434718.00000012</v>
      </c>
      <c r="M31" s="12">
        <f t="shared" ref="M31" si="15">C31+E31+G31+I31+K31</f>
        <v>1410173998.9999995</v>
      </c>
      <c r="N31" s="18">
        <f>L31+M31</f>
        <v>2151608716.9999995</v>
      </c>
      <c r="P31" s="4" t="s">
        <v>16</v>
      </c>
      <c r="Q31" s="2">
        <v>79615</v>
      </c>
      <c r="R31" s="2">
        <v>160906</v>
      </c>
      <c r="S31" s="2">
        <v>22623</v>
      </c>
      <c r="T31" s="2">
        <v>2866</v>
      </c>
      <c r="U31" s="2">
        <v>10861</v>
      </c>
      <c r="V31" s="2">
        <v>17647</v>
      </c>
      <c r="W31" s="2">
        <v>41031</v>
      </c>
      <c r="X31" s="2">
        <v>10195</v>
      </c>
      <c r="Y31" s="2">
        <v>8739</v>
      </c>
      <c r="Z31" s="2">
        <v>0</v>
      </c>
      <c r="AA31" s="1">
        <f t="shared" ref="AA31" si="16">Q31+S31+U31+W31+Y31</f>
        <v>162869</v>
      </c>
      <c r="AB31" s="12">
        <f t="shared" ref="AB31" si="17">R31+T31+V31+X31+Z31</f>
        <v>191614</v>
      </c>
      <c r="AC31" s="13">
        <f>AA31+AB31</f>
        <v>354483</v>
      </c>
      <c r="AE31" s="4" t="s">
        <v>16</v>
      </c>
      <c r="AF31" s="2">
        <f t="shared" ref="AF31:AO31" si="18">IFERROR(B31/Q31, "N.A.")</f>
        <v>5041.4777366074259</v>
      </c>
      <c r="AG31" s="2">
        <f t="shared" si="18"/>
        <v>6417.530918673011</v>
      </c>
      <c r="AH31" s="2">
        <f t="shared" si="18"/>
        <v>5610.3916368297751</v>
      </c>
      <c r="AI31" s="2">
        <f t="shared" si="18"/>
        <v>5984.23935799023</v>
      </c>
      <c r="AJ31" s="2">
        <f t="shared" si="18"/>
        <v>7485.5220513764862</v>
      </c>
      <c r="AK31" s="2">
        <f t="shared" si="18"/>
        <v>16466.752139173801</v>
      </c>
      <c r="AL31" s="2">
        <f t="shared" si="18"/>
        <v>3213.0175477078269</v>
      </c>
      <c r="AM31" s="2">
        <f t="shared" si="18"/>
        <v>6847.9807748896501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4552.3378789088174</v>
      </c>
      <c r="AQ31" s="16">
        <f t="shared" ref="AQ31" si="20">IFERROR(M31/AB31, "N.A.")</f>
        <v>7359.4518093667457</v>
      </c>
      <c r="AR31" s="13">
        <f t="shared" ref="AR31" si="21">IFERROR(N31/AC31, "N.A.")</f>
        <v>6069.7091736416123</v>
      </c>
    </row>
    <row r="32" spans="1:44" ht="15" customHeight="1" thickBot="1" x14ac:dyDescent="0.3">
      <c r="A32" s="5" t="s">
        <v>0</v>
      </c>
      <c r="B32" s="46">
        <f>B31+C31</f>
        <v>1433996479.9999998</v>
      </c>
      <c r="C32" s="47"/>
      <c r="D32" s="46">
        <f>D31+E31</f>
        <v>144074720</v>
      </c>
      <c r="E32" s="47"/>
      <c r="F32" s="46">
        <f>F31+G31</f>
        <v>371889030.00000006</v>
      </c>
      <c r="G32" s="47"/>
      <c r="H32" s="46">
        <f>H31+I31</f>
        <v>201648486.99999982</v>
      </c>
      <c r="I32" s="47"/>
      <c r="J32" s="46">
        <f>J31+K31</f>
        <v>0</v>
      </c>
      <c r="K32" s="47"/>
      <c r="L32" s="46">
        <f>L31+M31</f>
        <v>2151608716.9999995</v>
      </c>
      <c r="M32" s="50"/>
      <c r="N32" s="19">
        <f>B32+D32+F32+H32+J32</f>
        <v>2151608716.9999995</v>
      </c>
      <c r="P32" s="5" t="s">
        <v>0</v>
      </c>
      <c r="Q32" s="46">
        <f>Q31+R31</f>
        <v>240521</v>
      </c>
      <c r="R32" s="47"/>
      <c r="S32" s="46">
        <f>S31+T31</f>
        <v>25489</v>
      </c>
      <c r="T32" s="47"/>
      <c r="U32" s="46">
        <f>U31+V31</f>
        <v>28508</v>
      </c>
      <c r="V32" s="47"/>
      <c r="W32" s="46">
        <f>W31+X31</f>
        <v>51226</v>
      </c>
      <c r="X32" s="47"/>
      <c r="Y32" s="46">
        <f>Y31+Z31</f>
        <v>8739</v>
      </c>
      <c r="Z32" s="47"/>
      <c r="AA32" s="46">
        <f>AA31+AB31</f>
        <v>354483</v>
      </c>
      <c r="AB32" s="47"/>
      <c r="AC32" s="20">
        <f>Q32+S32+U32+W32+Y32</f>
        <v>354483</v>
      </c>
      <c r="AE32" s="5" t="s">
        <v>0</v>
      </c>
      <c r="AF32" s="48">
        <f>IFERROR(B32/Q32,"N.A.")</f>
        <v>5962.0427322354381</v>
      </c>
      <c r="AG32" s="49"/>
      <c r="AH32" s="48">
        <f>IFERROR(D32/S32,"N.A.")</f>
        <v>5652.4273215897056</v>
      </c>
      <c r="AI32" s="49"/>
      <c r="AJ32" s="48">
        <f>IFERROR(F32/U32,"N.A.")</f>
        <v>13045.076118984147</v>
      </c>
      <c r="AK32" s="49"/>
      <c r="AL32" s="48">
        <f>IFERROR(H32/W32,"N.A.")</f>
        <v>3936.4480342013785</v>
      </c>
      <c r="AM32" s="49"/>
      <c r="AN32" s="48">
        <f>IFERROR(J32/Y32,"N.A.")</f>
        <v>0</v>
      </c>
      <c r="AO32" s="49"/>
      <c r="AP32" s="48">
        <f>IFERROR(L32/AA32,"N.A.")</f>
        <v>6069.7091736416123</v>
      </c>
      <c r="AQ32" s="49"/>
      <c r="AR32" s="17">
        <f>IFERROR(N32/AC32, "N.A.")</f>
        <v>6069.7091736416123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18892400.999999996</v>
      </c>
      <c r="C39" s="2"/>
      <c r="D39" s="2">
        <v>2447534</v>
      </c>
      <c r="E39" s="2"/>
      <c r="F39" s="2">
        <v>11371122</v>
      </c>
      <c r="G39" s="2"/>
      <c r="H39" s="2">
        <v>96518784.000000194</v>
      </c>
      <c r="I39" s="2"/>
      <c r="J39" s="2">
        <v>0</v>
      </c>
      <c r="K39" s="2"/>
      <c r="L39" s="1">
        <f t="shared" ref="L39:M42" si="22">B39+D39+F39+H39+J39</f>
        <v>129229841.00000019</v>
      </c>
      <c r="M39" s="12">
        <f t="shared" si="22"/>
        <v>0</v>
      </c>
      <c r="N39" s="13">
        <f>L39+M39</f>
        <v>129229841.00000019</v>
      </c>
      <c r="P39" s="3" t="s">
        <v>12</v>
      </c>
      <c r="Q39" s="2">
        <v>7077</v>
      </c>
      <c r="R39" s="2">
        <v>0</v>
      </c>
      <c r="S39" s="2">
        <v>693</v>
      </c>
      <c r="T39" s="2">
        <v>0</v>
      </c>
      <c r="U39" s="2">
        <v>2522</v>
      </c>
      <c r="V39" s="2">
        <v>0</v>
      </c>
      <c r="W39" s="2">
        <v>37503</v>
      </c>
      <c r="X39" s="2">
        <v>0</v>
      </c>
      <c r="Y39" s="2">
        <v>7880</v>
      </c>
      <c r="Z39" s="2">
        <v>0</v>
      </c>
      <c r="AA39" s="1">
        <f t="shared" ref="AA39:AB42" si="23">Q39+S39+U39+W39+Y39</f>
        <v>55675</v>
      </c>
      <c r="AB39" s="12">
        <f t="shared" si="23"/>
        <v>0</v>
      </c>
      <c r="AC39" s="13">
        <f>AA39+AB39</f>
        <v>55675</v>
      </c>
      <c r="AE39" s="3" t="s">
        <v>12</v>
      </c>
      <c r="AF39" s="2">
        <f t="shared" ref="AF39:AR42" si="24">IFERROR(B39/Q39, "N.A.")</f>
        <v>2669.5493853327675</v>
      </c>
      <c r="AG39" s="2" t="str">
        <f t="shared" si="24"/>
        <v>N.A.</v>
      </c>
      <c r="AH39" s="2">
        <f t="shared" si="24"/>
        <v>3531.7950937950936</v>
      </c>
      <c r="AI39" s="2" t="str">
        <f t="shared" si="24"/>
        <v>N.A.</v>
      </c>
      <c r="AJ39" s="2">
        <f t="shared" si="24"/>
        <v>4508.7716098334658</v>
      </c>
      <c r="AK39" s="2" t="str">
        <f t="shared" si="24"/>
        <v>N.A.</v>
      </c>
      <c r="AL39" s="2">
        <f t="shared" si="24"/>
        <v>2573.6283497320264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2321.1466726537979</v>
      </c>
      <c r="AQ39" s="16" t="str">
        <f t="shared" si="24"/>
        <v>N.A.</v>
      </c>
      <c r="AR39" s="13">
        <f t="shared" si="24"/>
        <v>2321.1466726537979</v>
      </c>
    </row>
    <row r="40" spans="1:44" ht="15" customHeight="1" thickBot="1" x14ac:dyDescent="0.3">
      <c r="A40" s="3" t="s">
        <v>13</v>
      </c>
      <c r="B40" s="2">
        <v>39236431.000000007</v>
      </c>
      <c r="C40" s="2">
        <v>4362080</v>
      </c>
      <c r="D40" s="2">
        <v>204035</v>
      </c>
      <c r="E40" s="2">
        <v>53535</v>
      </c>
      <c r="F40" s="2"/>
      <c r="G40" s="2"/>
      <c r="H40" s="2"/>
      <c r="I40" s="2"/>
      <c r="J40" s="2"/>
      <c r="K40" s="2"/>
      <c r="L40" s="1">
        <f t="shared" si="22"/>
        <v>39440466.000000007</v>
      </c>
      <c r="M40" s="12">
        <f t="shared" si="22"/>
        <v>4415615</v>
      </c>
      <c r="N40" s="13">
        <f>L40+M40</f>
        <v>43856081.000000007</v>
      </c>
      <c r="P40" s="3" t="s">
        <v>13</v>
      </c>
      <c r="Q40" s="2">
        <v>16535</v>
      </c>
      <c r="R40" s="2">
        <v>1575</v>
      </c>
      <c r="S40" s="2">
        <v>225</v>
      </c>
      <c r="T40" s="2">
        <v>83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16760</v>
      </c>
      <c r="AB40" s="12">
        <f t="shared" si="23"/>
        <v>1658</v>
      </c>
      <c r="AC40" s="13">
        <f>AA40+AB40</f>
        <v>18418</v>
      </c>
      <c r="AE40" s="3" t="s">
        <v>13</v>
      </c>
      <c r="AF40" s="2">
        <f t="shared" si="24"/>
        <v>2372.9320229815548</v>
      </c>
      <c r="AG40" s="2">
        <f t="shared" si="24"/>
        <v>2769.574603174603</v>
      </c>
      <c r="AH40" s="2">
        <f t="shared" si="24"/>
        <v>906.82222222222219</v>
      </c>
      <c r="AI40" s="2">
        <f t="shared" si="24"/>
        <v>645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2353.2497613365158</v>
      </c>
      <c r="AQ40" s="16">
        <f t="shared" si="24"/>
        <v>2663.217732207479</v>
      </c>
      <c r="AR40" s="13">
        <f t="shared" si="24"/>
        <v>2381.1532739711156</v>
      </c>
    </row>
    <row r="41" spans="1:44" ht="15" customHeight="1" thickBot="1" x14ac:dyDescent="0.3">
      <c r="A41" s="3" t="s">
        <v>14</v>
      </c>
      <c r="B41" s="2">
        <v>112016809.00000001</v>
      </c>
      <c r="C41" s="2">
        <v>475996524.99999988</v>
      </c>
      <c r="D41" s="2">
        <v>30182302.000000004</v>
      </c>
      <c r="E41" s="2">
        <v>12300050.000000002</v>
      </c>
      <c r="F41" s="2"/>
      <c r="G41" s="2">
        <v>68360830</v>
      </c>
      <c r="H41" s="2"/>
      <c r="I41" s="2">
        <v>33428330.000000004</v>
      </c>
      <c r="J41" s="2">
        <v>0</v>
      </c>
      <c r="K41" s="2"/>
      <c r="L41" s="1">
        <f t="shared" si="22"/>
        <v>142199111.00000003</v>
      </c>
      <c r="M41" s="12">
        <f t="shared" si="22"/>
        <v>590085734.99999988</v>
      </c>
      <c r="N41" s="13">
        <f>L41+M41</f>
        <v>732284845.99999988</v>
      </c>
      <c r="P41" s="3" t="s">
        <v>14</v>
      </c>
      <c r="Q41" s="2">
        <v>28523</v>
      </c>
      <c r="R41" s="2">
        <v>84120</v>
      </c>
      <c r="S41" s="2">
        <v>4363</v>
      </c>
      <c r="T41" s="2">
        <v>1468</v>
      </c>
      <c r="U41" s="2">
        <v>0</v>
      </c>
      <c r="V41" s="2">
        <v>5508</v>
      </c>
      <c r="W41" s="2">
        <v>0</v>
      </c>
      <c r="X41" s="2">
        <v>6040</v>
      </c>
      <c r="Y41" s="2">
        <v>8223</v>
      </c>
      <c r="Z41" s="2">
        <v>0</v>
      </c>
      <c r="AA41" s="1">
        <f t="shared" si="23"/>
        <v>41109</v>
      </c>
      <c r="AB41" s="12">
        <f t="shared" si="23"/>
        <v>97136</v>
      </c>
      <c r="AC41" s="13">
        <f>AA41+AB41</f>
        <v>138245</v>
      </c>
      <c r="AE41" s="3" t="s">
        <v>14</v>
      </c>
      <c r="AF41" s="2">
        <f t="shared" si="24"/>
        <v>3927.2449952669781</v>
      </c>
      <c r="AG41" s="2">
        <f t="shared" si="24"/>
        <v>5658.5416666666652</v>
      </c>
      <c r="AH41" s="2">
        <f t="shared" si="24"/>
        <v>6917.7863855145551</v>
      </c>
      <c r="AI41" s="2">
        <f t="shared" si="24"/>
        <v>8378.7806539509547</v>
      </c>
      <c r="AJ41" s="2" t="str">
        <f t="shared" si="24"/>
        <v>N.A.</v>
      </c>
      <c r="AK41" s="2">
        <f t="shared" si="24"/>
        <v>12411.189179375453</v>
      </c>
      <c r="AL41" s="2" t="str">
        <f t="shared" si="24"/>
        <v>N.A.</v>
      </c>
      <c r="AM41" s="2">
        <f t="shared" si="24"/>
        <v>5534.4917218543051</v>
      </c>
      <c r="AN41" s="2">
        <f t="shared" si="24"/>
        <v>0</v>
      </c>
      <c r="AO41" s="2" t="str">
        <f t="shared" si="24"/>
        <v>N.A.</v>
      </c>
      <c r="AP41" s="15">
        <f t="shared" si="24"/>
        <v>3459.074922766305</v>
      </c>
      <c r="AQ41" s="16">
        <f t="shared" si="24"/>
        <v>6074.8407902322506</v>
      </c>
      <c r="AR41" s="13">
        <f t="shared" si="24"/>
        <v>5297.0078194509742</v>
      </c>
    </row>
    <row r="42" spans="1:44" ht="15" customHeight="1" thickBot="1" x14ac:dyDescent="0.3">
      <c r="A42" s="3" t="s">
        <v>15</v>
      </c>
      <c r="B42" s="2">
        <v>134160</v>
      </c>
      <c r="C42" s="2">
        <v>136740</v>
      </c>
      <c r="D42" s="2">
        <v>54180</v>
      </c>
      <c r="E42" s="2"/>
      <c r="F42" s="2"/>
      <c r="G42" s="2"/>
      <c r="H42" s="2">
        <v>793890</v>
      </c>
      <c r="I42" s="2"/>
      <c r="J42" s="2">
        <v>0</v>
      </c>
      <c r="K42" s="2"/>
      <c r="L42" s="1">
        <f t="shared" si="22"/>
        <v>982230</v>
      </c>
      <c r="M42" s="12">
        <f t="shared" si="22"/>
        <v>136740</v>
      </c>
      <c r="N42" s="13">
        <f>L42+M42</f>
        <v>1118970</v>
      </c>
      <c r="P42" s="3" t="s">
        <v>15</v>
      </c>
      <c r="Q42" s="2">
        <v>78</v>
      </c>
      <c r="R42" s="2">
        <v>53</v>
      </c>
      <c r="S42" s="2">
        <v>84</v>
      </c>
      <c r="T42" s="2">
        <v>0</v>
      </c>
      <c r="U42" s="2">
        <v>0</v>
      </c>
      <c r="V42" s="2">
        <v>0</v>
      </c>
      <c r="W42" s="2">
        <v>520</v>
      </c>
      <c r="X42" s="2">
        <v>0</v>
      </c>
      <c r="Y42" s="2">
        <v>1827</v>
      </c>
      <c r="Z42" s="2">
        <v>0</v>
      </c>
      <c r="AA42" s="1">
        <f t="shared" si="23"/>
        <v>2509</v>
      </c>
      <c r="AB42" s="12">
        <f t="shared" si="23"/>
        <v>53</v>
      </c>
      <c r="AC42" s="13">
        <f>AA42+AB42</f>
        <v>2562</v>
      </c>
      <c r="AE42" s="3" t="s">
        <v>15</v>
      </c>
      <c r="AF42" s="2">
        <f t="shared" si="24"/>
        <v>1720</v>
      </c>
      <c r="AG42" s="2">
        <f t="shared" si="24"/>
        <v>2580</v>
      </c>
      <c r="AH42" s="2">
        <f t="shared" si="24"/>
        <v>645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1526.7115384615386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391.4826624153049</v>
      </c>
      <c r="AQ42" s="16">
        <f t="shared" si="24"/>
        <v>2580</v>
      </c>
      <c r="AR42" s="13">
        <f t="shared" si="24"/>
        <v>436.75644028103045</v>
      </c>
    </row>
    <row r="43" spans="1:44" ht="15" customHeight="1" thickBot="1" x14ac:dyDescent="0.3">
      <c r="A43" s="4" t="s">
        <v>16</v>
      </c>
      <c r="B43" s="2">
        <v>170279801.00000003</v>
      </c>
      <c r="C43" s="2">
        <v>480495344.99999988</v>
      </c>
      <c r="D43" s="2">
        <v>32888051</v>
      </c>
      <c r="E43" s="2">
        <v>12353585</v>
      </c>
      <c r="F43" s="2">
        <v>11371122</v>
      </c>
      <c r="G43" s="2">
        <v>68360830</v>
      </c>
      <c r="H43" s="2">
        <v>97312674.000000045</v>
      </c>
      <c r="I43" s="2">
        <v>33428330.000000004</v>
      </c>
      <c r="J43" s="2">
        <v>0</v>
      </c>
      <c r="K43" s="2"/>
      <c r="L43" s="1">
        <f t="shared" ref="L43" si="25">B43+D43+F43+H43+J43</f>
        <v>311851648.00000006</v>
      </c>
      <c r="M43" s="12">
        <f t="shared" ref="M43" si="26">C43+E43+G43+I43+K43</f>
        <v>594638089.99999988</v>
      </c>
      <c r="N43" s="18">
        <f>L43+M43</f>
        <v>906489738</v>
      </c>
      <c r="P43" s="4" t="s">
        <v>16</v>
      </c>
      <c r="Q43" s="2">
        <v>52213</v>
      </c>
      <c r="R43" s="2">
        <v>85748</v>
      </c>
      <c r="S43" s="2">
        <v>5365</v>
      </c>
      <c r="T43" s="2">
        <v>1551</v>
      </c>
      <c r="U43" s="2">
        <v>2522</v>
      </c>
      <c r="V43" s="2">
        <v>5508</v>
      </c>
      <c r="W43" s="2">
        <v>38023</v>
      </c>
      <c r="X43" s="2">
        <v>6040</v>
      </c>
      <c r="Y43" s="2">
        <v>17930</v>
      </c>
      <c r="Z43" s="2">
        <v>0</v>
      </c>
      <c r="AA43" s="1">
        <f t="shared" ref="AA43" si="27">Q43+S43+U43+W43+Y43</f>
        <v>116053</v>
      </c>
      <c r="AB43" s="12">
        <f t="shared" ref="AB43" si="28">R43+T43+V43+X43+Z43</f>
        <v>98847</v>
      </c>
      <c r="AC43" s="18">
        <f>AA43+AB43</f>
        <v>214900</v>
      </c>
      <c r="AE43" s="4" t="s">
        <v>16</v>
      </c>
      <c r="AF43" s="2">
        <f t="shared" ref="AF43:AO43" si="29">IFERROR(B43/Q43, "N.A.")</f>
        <v>3261.2529638212714</v>
      </c>
      <c r="AG43" s="2">
        <f t="shared" si="29"/>
        <v>5603.5749521854723</v>
      </c>
      <c r="AH43" s="2">
        <f t="shared" si="29"/>
        <v>6130.1120223671951</v>
      </c>
      <c r="AI43" s="2">
        <f t="shared" si="29"/>
        <v>7964.9161831076726</v>
      </c>
      <c r="AJ43" s="2">
        <f t="shared" si="29"/>
        <v>4508.7716098334658</v>
      </c>
      <c r="AK43" s="2">
        <f t="shared" si="29"/>
        <v>12411.189179375453</v>
      </c>
      <c r="AL43" s="2">
        <f t="shared" si="29"/>
        <v>2559.3107855771518</v>
      </c>
      <c r="AM43" s="2">
        <f t="shared" si="29"/>
        <v>5534.4917218543051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2687.148526966128</v>
      </c>
      <c r="AQ43" s="16">
        <f t="shared" ref="AQ43" si="31">IFERROR(M43/AB43, "N.A.")</f>
        <v>6015.7424099871505</v>
      </c>
      <c r="AR43" s="13">
        <f t="shared" ref="AR43" si="32">IFERROR(N43/AC43, "N.A.")</f>
        <v>4218.1932899022804</v>
      </c>
    </row>
    <row r="44" spans="1:44" ht="15" customHeight="1" thickBot="1" x14ac:dyDescent="0.3">
      <c r="A44" s="5" t="s">
        <v>0</v>
      </c>
      <c r="B44" s="46">
        <f>B43+C43</f>
        <v>650775145.99999988</v>
      </c>
      <c r="C44" s="47"/>
      <c r="D44" s="46">
        <f>D43+E43</f>
        <v>45241636</v>
      </c>
      <c r="E44" s="47"/>
      <c r="F44" s="46">
        <f>F43+G43</f>
        <v>79731952</v>
      </c>
      <c r="G44" s="47"/>
      <c r="H44" s="46">
        <f>H43+I43</f>
        <v>130741004.00000004</v>
      </c>
      <c r="I44" s="47"/>
      <c r="J44" s="46">
        <f>J43+K43</f>
        <v>0</v>
      </c>
      <c r="K44" s="47"/>
      <c r="L44" s="46">
        <f>L43+M43</f>
        <v>906489738</v>
      </c>
      <c r="M44" s="50"/>
      <c r="N44" s="19">
        <f>B44+D44+F44+H44+J44</f>
        <v>906489737.99999988</v>
      </c>
      <c r="P44" s="5" t="s">
        <v>0</v>
      </c>
      <c r="Q44" s="46">
        <f>Q43+R43</f>
        <v>137961</v>
      </c>
      <c r="R44" s="47"/>
      <c r="S44" s="46">
        <f>S43+T43</f>
        <v>6916</v>
      </c>
      <c r="T44" s="47"/>
      <c r="U44" s="46">
        <f>U43+V43</f>
        <v>8030</v>
      </c>
      <c r="V44" s="47"/>
      <c r="W44" s="46">
        <f>W43+X43</f>
        <v>44063</v>
      </c>
      <c r="X44" s="47"/>
      <c r="Y44" s="46">
        <f>Y43+Z43</f>
        <v>17930</v>
      </c>
      <c r="Z44" s="47"/>
      <c r="AA44" s="46">
        <f>AA43+AB43</f>
        <v>214900</v>
      </c>
      <c r="AB44" s="50"/>
      <c r="AC44" s="19">
        <f>Q44+S44+U44+W44+Y44</f>
        <v>214900</v>
      </c>
      <c r="AE44" s="5" t="s">
        <v>0</v>
      </c>
      <c r="AF44" s="48">
        <f>IFERROR(B44/Q44,"N.A.")</f>
        <v>4717.0950196069898</v>
      </c>
      <c r="AG44" s="49"/>
      <c r="AH44" s="48">
        <f>IFERROR(D44/S44,"N.A.")</f>
        <v>6541.5899363794097</v>
      </c>
      <c r="AI44" s="49"/>
      <c r="AJ44" s="48">
        <f>IFERROR(F44/U44,"N.A.")</f>
        <v>9929.259277708592</v>
      </c>
      <c r="AK44" s="49"/>
      <c r="AL44" s="48">
        <f>IFERROR(H44/W44,"N.A.")</f>
        <v>2967.1380523341591</v>
      </c>
      <c r="AM44" s="49"/>
      <c r="AN44" s="48">
        <f>IFERROR(J44/Y44,"N.A.")</f>
        <v>0</v>
      </c>
      <c r="AO44" s="49"/>
      <c r="AP44" s="48">
        <f>IFERROR(L44/AA44,"N.A.")</f>
        <v>4218.1932899022804</v>
      </c>
      <c r="AQ44" s="49"/>
      <c r="AR44" s="17">
        <f>IFERROR(N44/AC44, "N.A.")</f>
        <v>4218.1932899022795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3365651.0000000009</v>
      </c>
      <c r="C15" s="2"/>
      <c r="D15" s="2">
        <v>4403180</v>
      </c>
      <c r="E15" s="2"/>
      <c r="F15" s="2">
        <v>4963810.0000000009</v>
      </c>
      <c r="G15" s="2"/>
      <c r="H15" s="2">
        <v>4812974.9999999991</v>
      </c>
      <c r="I15" s="2"/>
      <c r="J15" s="2">
        <v>0</v>
      </c>
      <c r="K15" s="2"/>
      <c r="L15" s="1">
        <f t="shared" ref="L15:M18" si="0">B15+D15+F15+H15+J15</f>
        <v>17545616</v>
      </c>
      <c r="M15" s="12">
        <f t="shared" si="0"/>
        <v>0</v>
      </c>
      <c r="N15" s="13">
        <f>L15+M15</f>
        <v>17545616</v>
      </c>
      <c r="P15" s="3" t="s">
        <v>12</v>
      </c>
      <c r="Q15" s="2">
        <v>928</v>
      </c>
      <c r="R15" s="2">
        <v>0</v>
      </c>
      <c r="S15" s="2">
        <v>792</v>
      </c>
      <c r="T15" s="2">
        <v>0</v>
      </c>
      <c r="U15" s="2">
        <v>695</v>
      </c>
      <c r="V15" s="2">
        <v>0</v>
      </c>
      <c r="W15" s="2">
        <v>2071</v>
      </c>
      <c r="X15" s="2">
        <v>0</v>
      </c>
      <c r="Y15" s="2">
        <v>1244</v>
      </c>
      <c r="Z15" s="2">
        <v>0</v>
      </c>
      <c r="AA15" s="1">
        <f t="shared" ref="AA15:AB18" si="1">Q15+S15+U15+W15+Y15</f>
        <v>5730</v>
      </c>
      <c r="AB15" s="12">
        <f t="shared" si="1"/>
        <v>0</v>
      </c>
      <c r="AC15" s="13">
        <f>AA15+AB15</f>
        <v>5730</v>
      </c>
      <c r="AE15" s="3" t="s">
        <v>12</v>
      </c>
      <c r="AF15" s="2">
        <f t="shared" ref="AF15:AR18" si="2">IFERROR(B15/Q15, "N.A.")</f>
        <v>3626.7790948275874</v>
      </c>
      <c r="AG15" s="2" t="str">
        <f t="shared" si="2"/>
        <v>N.A.</v>
      </c>
      <c r="AH15" s="2">
        <f t="shared" si="2"/>
        <v>5559.5707070707067</v>
      </c>
      <c r="AI15" s="2" t="str">
        <f t="shared" si="2"/>
        <v>N.A.</v>
      </c>
      <c r="AJ15" s="2">
        <f t="shared" si="2"/>
        <v>7142.1726618705052</v>
      </c>
      <c r="AK15" s="2" t="str">
        <f t="shared" si="2"/>
        <v>N.A.</v>
      </c>
      <c r="AL15" s="2">
        <f t="shared" si="2"/>
        <v>2323.9859971028486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3062.0621291448515</v>
      </c>
      <c r="AQ15" s="16" t="str">
        <f t="shared" si="2"/>
        <v>N.A.</v>
      </c>
      <c r="AR15" s="13">
        <f t="shared" si="2"/>
        <v>3062.0621291448515</v>
      </c>
    </row>
    <row r="16" spans="1:44" ht="15" customHeight="1" thickBot="1" x14ac:dyDescent="0.3">
      <c r="A16" s="3" t="s">
        <v>13</v>
      </c>
      <c r="B16" s="2">
        <v>57750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57750</v>
      </c>
      <c r="M16" s="12">
        <f t="shared" si="0"/>
        <v>0</v>
      </c>
      <c r="N16" s="13">
        <f>L16+M16</f>
        <v>57750</v>
      </c>
      <c r="P16" s="3" t="s">
        <v>13</v>
      </c>
      <c r="Q16" s="2">
        <v>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77</v>
      </c>
      <c r="AB16" s="12">
        <f t="shared" si="1"/>
        <v>0</v>
      </c>
      <c r="AC16" s="13">
        <f>AA16+AB16</f>
        <v>77</v>
      </c>
      <c r="AE16" s="3" t="s">
        <v>13</v>
      </c>
      <c r="AF16" s="2">
        <f t="shared" si="2"/>
        <v>750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750</v>
      </c>
      <c r="AQ16" s="16" t="str">
        <f t="shared" si="2"/>
        <v>N.A.</v>
      </c>
      <c r="AR16" s="13">
        <f t="shared" si="2"/>
        <v>750</v>
      </c>
    </row>
    <row r="17" spans="1:44" ht="15" customHeight="1" thickBot="1" x14ac:dyDescent="0.3">
      <c r="A17" s="3" t="s">
        <v>14</v>
      </c>
      <c r="B17" s="2">
        <v>10887090</v>
      </c>
      <c r="C17" s="2">
        <v>27938629.000000007</v>
      </c>
      <c r="D17" s="2">
        <v>1038450</v>
      </c>
      <c r="E17" s="2"/>
      <c r="F17" s="2"/>
      <c r="G17" s="2">
        <v>722816</v>
      </c>
      <c r="H17" s="2"/>
      <c r="I17" s="2">
        <v>2835280</v>
      </c>
      <c r="J17" s="2">
        <v>0</v>
      </c>
      <c r="K17" s="2"/>
      <c r="L17" s="1">
        <f t="shared" si="0"/>
        <v>11925540</v>
      </c>
      <c r="M17" s="12">
        <f t="shared" si="0"/>
        <v>31496725.000000007</v>
      </c>
      <c r="N17" s="13">
        <f>L17+M17</f>
        <v>43422265.000000007</v>
      </c>
      <c r="P17" s="3" t="s">
        <v>14</v>
      </c>
      <c r="Q17" s="2">
        <v>3190</v>
      </c>
      <c r="R17" s="2">
        <v>5916</v>
      </c>
      <c r="S17" s="2">
        <v>315</v>
      </c>
      <c r="T17" s="2">
        <v>0</v>
      </c>
      <c r="U17" s="2">
        <v>0</v>
      </c>
      <c r="V17" s="2">
        <v>503</v>
      </c>
      <c r="W17" s="2">
        <v>0</v>
      </c>
      <c r="X17" s="2">
        <v>919</v>
      </c>
      <c r="Y17" s="2">
        <v>591</v>
      </c>
      <c r="Z17" s="2">
        <v>0</v>
      </c>
      <c r="AA17" s="1">
        <f t="shared" si="1"/>
        <v>4096</v>
      </c>
      <c r="AB17" s="12">
        <f t="shared" si="1"/>
        <v>7338</v>
      </c>
      <c r="AC17" s="13">
        <f>AA17+AB17</f>
        <v>11434</v>
      </c>
      <c r="AE17" s="3" t="s">
        <v>14</v>
      </c>
      <c r="AF17" s="2">
        <f t="shared" si="2"/>
        <v>3412.8808777429467</v>
      </c>
      <c r="AG17" s="2">
        <f t="shared" si="2"/>
        <v>4722.5539215686285</v>
      </c>
      <c r="AH17" s="2">
        <f t="shared" si="2"/>
        <v>3296.6666666666665</v>
      </c>
      <c r="AI17" s="2" t="str">
        <f t="shared" si="2"/>
        <v>N.A.</v>
      </c>
      <c r="AJ17" s="2" t="str">
        <f t="shared" si="2"/>
        <v>N.A.</v>
      </c>
      <c r="AK17" s="2">
        <f t="shared" si="2"/>
        <v>1437.0099403578529</v>
      </c>
      <c r="AL17" s="2" t="str">
        <f t="shared" si="2"/>
        <v>N.A.</v>
      </c>
      <c r="AM17" s="2">
        <f t="shared" si="2"/>
        <v>3085.1795429815015</v>
      </c>
      <c r="AN17" s="2">
        <f t="shared" si="2"/>
        <v>0</v>
      </c>
      <c r="AO17" s="2" t="str">
        <f t="shared" si="2"/>
        <v>N.A.</v>
      </c>
      <c r="AP17" s="15">
        <f t="shared" si="2"/>
        <v>2911.5087890625</v>
      </c>
      <c r="AQ17" s="16">
        <f t="shared" si="2"/>
        <v>4292.276505859908</v>
      </c>
      <c r="AR17" s="13">
        <f t="shared" si="2"/>
        <v>3797.6443064544346</v>
      </c>
    </row>
    <row r="18" spans="1:44" ht="15" customHeight="1" thickBot="1" x14ac:dyDescent="0.3">
      <c r="A18" s="3" t="s">
        <v>15</v>
      </c>
      <c r="B18" s="2">
        <v>646744</v>
      </c>
      <c r="C18" s="2">
        <v>319060</v>
      </c>
      <c r="D18" s="2">
        <v>569240</v>
      </c>
      <c r="E18" s="2"/>
      <c r="F18" s="2"/>
      <c r="G18" s="2">
        <v>0</v>
      </c>
      <c r="H18" s="2">
        <v>675352.99999999977</v>
      </c>
      <c r="I18" s="2"/>
      <c r="J18" s="2">
        <v>0</v>
      </c>
      <c r="K18" s="2"/>
      <c r="L18" s="1">
        <f t="shared" si="0"/>
        <v>1891336.9999999998</v>
      </c>
      <c r="M18" s="12">
        <f t="shared" si="0"/>
        <v>319060</v>
      </c>
      <c r="N18" s="13">
        <f>L18+M18</f>
        <v>2210397</v>
      </c>
      <c r="P18" s="3" t="s">
        <v>15</v>
      </c>
      <c r="Q18" s="2">
        <v>293</v>
      </c>
      <c r="R18" s="2">
        <v>106</v>
      </c>
      <c r="S18" s="2">
        <v>151</v>
      </c>
      <c r="T18" s="2">
        <v>0</v>
      </c>
      <c r="U18" s="2">
        <v>0</v>
      </c>
      <c r="V18" s="2">
        <v>77</v>
      </c>
      <c r="W18" s="2">
        <v>4125</v>
      </c>
      <c r="X18" s="2">
        <v>0</v>
      </c>
      <c r="Y18" s="2">
        <v>691</v>
      </c>
      <c r="Z18" s="2">
        <v>0</v>
      </c>
      <c r="AA18" s="1">
        <f t="shared" si="1"/>
        <v>5260</v>
      </c>
      <c r="AB18" s="12">
        <f t="shared" si="1"/>
        <v>183</v>
      </c>
      <c r="AC18" s="18">
        <f>AA18+AB18</f>
        <v>5443</v>
      </c>
      <c r="AE18" s="3" t="s">
        <v>15</v>
      </c>
      <c r="AF18" s="2">
        <f t="shared" si="2"/>
        <v>2207.3174061433447</v>
      </c>
      <c r="AG18" s="2">
        <f t="shared" si="2"/>
        <v>3010</v>
      </c>
      <c r="AH18" s="2">
        <f t="shared" si="2"/>
        <v>3769.8013245033112</v>
      </c>
      <c r="AI18" s="2" t="str">
        <f t="shared" si="2"/>
        <v>N.A.</v>
      </c>
      <c r="AJ18" s="2" t="str">
        <f t="shared" si="2"/>
        <v>N.A.</v>
      </c>
      <c r="AK18" s="2">
        <f t="shared" si="2"/>
        <v>0</v>
      </c>
      <c r="AL18" s="2">
        <f t="shared" si="2"/>
        <v>163.72193939393935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359.56977186311781</v>
      </c>
      <c r="AQ18" s="16">
        <f t="shared" si="2"/>
        <v>1743.4972677595629</v>
      </c>
      <c r="AR18" s="13">
        <f t="shared" si="2"/>
        <v>406.09902627227632</v>
      </c>
    </row>
    <row r="19" spans="1:44" ht="15" customHeight="1" thickBot="1" x14ac:dyDescent="0.3">
      <c r="A19" s="4" t="s">
        <v>16</v>
      </c>
      <c r="B19" s="2">
        <v>14957235</v>
      </c>
      <c r="C19" s="2">
        <v>28257689</v>
      </c>
      <c r="D19" s="2">
        <v>6010870</v>
      </c>
      <c r="E19" s="2"/>
      <c r="F19" s="2">
        <v>4963810.0000000009</v>
      </c>
      <c r="G19" s="2">
        <v>722816</v>
      </c>
      <c r="H19" s="2">
        <v>5488328.0000000009</v>
      </c>
      <c r="I19" s="2">
        <v>2835280</v>
      </c>
      <c r="J19" s="2">
        <v>0</v>
      </c>
      <c r="K19" s="2"/>
      <c r="L19" s="1">
        <f t="shared" ref="L19" si="3">B19+D19+F19+H19+J19</f>
        <v>31420243</v>
      </c>
      <c r="M19" s="12">
        <f t="shared" ref="M19" si="4">C19+E19+G19+I19+K19</f>
        <v>31815785</v>
      </c>
      <c r="N19" s="18">
        <f>L19+M19</f>
        <v>63236028</v>
      </c>
      <c r="P19" s="4" t="s">
        <v>16</v>
      </c>
      <c r="Q19" s="2">
        <v>4488</v>
      </c>
      <c r="R19" s="2">
        <v>6022</v>
      </c>
      <c r="S19" s="2">
        <v>1258</v>
      </c>
      <c r="T19" s="2">
        <v>0</v>
      </c>
      <c r="U19" s="2">
        <v>695</v>
      </c>
      <c r="V19" s="2">
        <v>580</v>
      </c>
      <c r="W19" s="2">
        <v>6196</v>
      </c>
      <c r="X19" s="2">
        <v>919</v>
      </c>
      <c r="Y19" s="2">
        <v>2526</v>
      </c>
      <c r="Z19" s="2">
        <v>0</v>
      </c>
      <c r="AA19" s="1">
        <f t="shared" ref="AA19" si="5">Q19+S19+U19+W19+Y19</f>
        <v>15163</v>
      </c>
      <c r="AB19" s="12">
        <f t="shared" ref="AB19" si="6">R19+T19+V19+X19+Z19</f>
        <v>7521</v>
      </c>
      <c r="AC19" s="13">
        <f>AA19+AB19</f>
        <v>22684</v>
      </c>
      <c r="AE19" s="4" t="s">
        <v>16</v>
      </c>
      <c r="AF19" s="2">
        <f t="shared" ref="AF19:AO19" si="7">IFERROR(B19/Q19, "N.A.")</f>
        <v>3332.717245989305</v>
      </c>
      <c r="AG19" s="2">
        <f t="shared" si="7"/>
        <v>4692.4093324476917</v>
      </c>
      <c r="AH19" s="2">
        <f t="shared" si="7"/>
        <v>4778.1160572337039</v>
      </c>
      <c r="AI19" s="2" t="str">
        <f t="shared" si="7"/>
        <v>N.A.</v>
      </c>
      <c r="AJ19" s="2">
        <f t="shared" si="7"/>
        <v>7142.1726618705052</v>
      </c>
      <c r="AK19" s="2">
        <f t="shared" si="7"/>
        <v>1246.2344827586207</v>
      </c>
      <c r="AL19" s="2">
        <f t="shared" si="7"/>
        <v>885.78566817301498</v>
      </c>
      <c r="AM19" s="2">
        <f t="shared" si="7"/>
        <v>3085.1795429815015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2072.1653366748005</v>
      </c>
      <c r="AQ19" s="16">
        <f t="shared" ref="AQ19" si="9">IFERROR(M19/AB19, "N.A.")</f>
        <v>4230.2599388379203</v>
      </c>
      <c r="AR19" s="13">
        <f t="shared" ref="AR19" si="10">IFERROR(N19/AC19, "N.A.")</f>
        <v>2787.6929994709926</v>
      </c>
    </row>
    <row r="20" spans="1:44" ht="15" customHeight="1" thickBot="1" x14ac:dyDescent="0.3">
      <c r="A20" s="5" t="s">
        <v>0</v>
      </c>
      <c r="B20" s="46">
        <f>B19+C19</f>
        <v>43214924</v>
      </c>
      <c r="C20" s="47"/>
      <c r="D20" s="46">
        <f>D19+E19</f>
        <v>6010870</v>
      </c>
      <c r="E20" s="47"/>
      <c r="F20" s="46">
        <f>F19+G19</f>
        <v>5686626.0000000009</v>
      </c>
      <c r="G20" s="47"/>
      <c r="H20" s="46">
        <f>H19+I19</f>
        <v>8323608.0000000009</v>
      </c>
      <c r="I20" s="47"/>
      <c r="J20" s="46">
        <f>J19+K19</f>
        <v>0</v>
      </c>
      <c r="K20" s="47"/>
      <c r="L20" s="46">
        <f>L19+M19</f>
        <v>63236028</v>
      </c>
      <c r="M20" s="50"/>
      <c r="N20" s="19">
        <f>B20+D20+F20+H20+J20</f>
        <v>63236028</v>
      </c>
      <c r="P20" s="5" t="s">
        <v>0</v>
      </c>
      <c r="Q20" s="46">
        <f>Q19+R19</f>
        <v>10510</v>
      </c>
      <c r="R20" s="47"/>
      <c r="S20" s="46">
        <f>S19+T19</f>
        <v>1258</v>
      </c>
      <c r="T20" s="47"/>
      <c r="U20" s="46">
        <f>U19+V19</f>
        <v>1275</v>
      </c>
      <c r="V20" s="47"/>
      <c r="W20" s="46">
        <f>W19+X19</f>
        <v>7115</v>
      </c>
      <c r="X20" s="47"/>
      <c r="Y20" s="46">
        <f>Y19+Z19</f>
        <v>2526</v>
      </c>
      <c r="Z20" s="47"/>
      <c r="AA20" s="46">
        <f>AA19+AB19</f>
        <v>22684</v>
      </c>
      <c r="AB20" s="47"/>
      <c r="AC20" s="20">
        <f>Q20+S20+U20+W20+Y20</f>
        <v>22684</v>
      </c>
      <c r="AE20" s="5" t="s">
        <v>0</v>
      </c>
      <c r="AF20" s="48">
        <f>IFERROR(B20/Q20,"N.A.")</f>
        <v>4111.7910561370127</v>
      </c>
      <c r="AG20" s="49"/>
      <c r="AH20" s="48">
        <f>IFERROR(D20/S20,"N.A.")</f>
        <v>4778.1160572337039</v>
      </c>
      <c r="AI20" s="49"/>
      <c r="AJ20" s="48">
        <f>IFERROR(F20/U20,"N.A.")</f>
        <v>4460.0988235294126</v>
      </c>
      <c r="AK20" s="49"/>
      <c r="AL20" s="48">
        <f>IFERROR(H20/W20,"N.A.")</f>
        <v>1169.8676036542518</v>
      </c>
      <c r="AM20" s="49"/>
      <c r="AN20" s="48">
        <f>IFERROR(J20/Y20,"N.A.")</f>
        <v>0</v>
      </c>
      <c r="AO20" s="49"/>
      <c r="AP20" s="48">
        <f>IFERROR(L20/AA20,"N.A.")</f>
        <v>2787.6929994709926</v>
      </c>
      <c r="AQ20" s="49"/>
      <c r="AR20" s="17">
        <f>IFERROR(N20/AC20, "N.A.")</f>
        <v>2787.6929994709926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2879900</v>
      </c>
      <c r="C27" s="2"/>
      <c r="D27" s="2">
        <v>4344600</v>
      </c>
      <c r="E27" s="2"/>
      <c r="F27" s="2">
        <v>4202310.0000000009</v>
      </c>
      <c r="G27" s="2"/>
      <c r="H27" s="2">
        <v>1754660</v>
      </c>
      <c r="I27" s="2"/>
      <c r="J27" s="2">
        <v>0</v>
      </c>
      <c r="K27" s="2"/>
      <c r="L27" s="1">
        <f t="shared" ref="L27:M30" si="11">B27+D27+F27+H27+J27</f>
        <v>13181470</v>
      </c>
      <c r="M27" s="12">
        <f t="shared" si="11"/>
        <v>0</v>
      </c>
      <c r="N27" s="13">
        <f>L27+M27</f>
        <v>13181470</v>
      </c>
      <c r="P27" s="3" t="s">
        <v>12</v>
      </c>
      <c r="Q27" s="2">
        <v>689</v>
      </c>
      <c r="R27" s="2">
        <v>0</v>
      </c>
      <c r="S27" s="2">
        <v>591</v>
      </c>
      <c r="T27" s="2">
        <v>0</v>
      </c>
      <c r="U27" s="2">
        <v>460</v>
      </c>
      <c r="V27" s="2">
        <v>0</v>
      </c>
      <c r="W27" s="2">
        <v>683</v>
      </c>
      <c r="X27" s="2">
        <v>0</v>
      </c>
      <c r="Y27" s="2">
        <v>148</v>
      </c>
      <c r="Z27" s="2">
        <v>0</v>
      </c>
      <c r="AA27" s="1">
        <f t="shared" ref="AA27:AB30" si="12">Q27+S27+U27+W27+Y27</f>
        <v>2571</v>
      </c>
      <c r="AB27" s="12">
        <f t="shared" si="12"/>
        <v>0</v>
      </c>
      <c r="AC27" s="13">
        <f>AA27+AB27</f>
        <v>2571</v>
      </c>
      <c r="AE27" s="3" t="s">
        <v>12</v>
      </c>
      <c r="AF27" s="2">
        <f t="shared" ref="AF27:AR30" si="13">IFERROR(B27/Q27, "N.A.")</f>
        <v>4179.8258345428158</v>
      </c>
      <c r="AG27" s="2" t="str">
        <f t="shared" si="13"/>
        <v>N.A.</v>
      </c>
      <c r="AH27" s="2">
        <f t="shared" si="13"/>
        <v>7351.2690355329951</v>
      </c>
      <c r="AI27" s="2" t="str">
        <f t="shared" si="13"/>
        <v>N.A.</v>
      </c>
      <c r="AJ27" s="2">
        <f t="shared" si="13"/>
        <v>9135.4565217391319</v>
      </c>
      <c r="AK27" s="2" t="str">
        <f t="shared" si="13"/>
        <v>N.A.</v>
      </c>
      <c r="AL27" s="2">
        <f t="shared" si="13"/>
        <v>2569.0483162518303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5126.9817191754182</v>
      </c>
      <c r="AQ27" s="16" t="str">
        <f t="shared" si="13"/>
        <v>N.A.</v>
      </c>
      <c r="AR27" s="13">
        <f t="shared" si="13"/>
        <v>5126.9817191754182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7693770</v>
      </c>
      <c r="C29" s="2">
        <v>14199815.000000004</v>
      </c>
      <c r="D29" s="2">
        <v>1038450</v>
      </c>
      <c r="E29" s="2"/>
      <c r="F29" s="2"/>
      <c r="G29" s="2">
        <v>219816</v>
      </c>
      <c r="H29" s="2"/>
      <c r="I29" s="2">
        <v>1970120.0000000002</v>
      </c>
      <c r="J29" s="2">
        <v>0</v>
      </c>
      <c r="K29" s="2"/>
      <c r="L29" s="1">
        <f t="shared" si="11"/>
        <v>8732220</v>
      </c>
      <c r="M29" s="12">
        <f t="shared" si="11"/>
        <v>16389751.000000004</v>
      </c>
      <c r="N29" s="13">
        <f>L29+M29</f>
        <v>25121971.000000004</v>
      </c>
      <c r="P29" s="3" t="s">
        <v>14</v>
      </c>
      <c r="Q29" s="2">
        <v>2378</v>
      </c>
      <c r="R29" s="2">
        <v>3157</v>
      </c>
      <c r="S29" s="2">
        <v>238</v>
      </c>
      <c r="T29" s="2">
        <v>0</v>
      </c>
      <c r="U29" s="2">
        <v>0</v>
      </c>
      <c r="V29" s="2">
        <v>284</v>
      </c>
      <c r="W29" s="2">
        <v>0</v>
      </c>
      <c r="X29" s="2">
        <v>591</v>
      </c>
      <c r="Y29" s="2">
        <v>186</v>
      </c>
      <c r="Z29" s="2">
        <v>0</v>
      </c>
      <c r="AA29" s="1">
        <f t="shared" si="12"/>
        <v>2802</v>
      </c>
      <c r="AB29" s="12">
        <f t="shared" si="12"/>
        <v>4032</v>
      </c>
      <c r="AC29" s="13">
        <f>AA29+AB29</f>
        <v>6834</v>
      </c>
      <c r="AE29" s="3" t="s">
        <v>14</v>
      </c>
      <c r="AF29" s="2">
        <f t="shared" si="13"/>
        <v>3235.3952901597982</v>
      </c>
      <c r="AG29" s="2">
        <f t="shared" si="13"/>
        <v>4497.8824833702893</v>
      </c>
      <c r="AH29" s="2">
        <f t="shared" si="13"/>
        <v>4363.2352941176468</v>
      </c>
      <c r="AI29" s="2" t="str">
        <f t="shared" si="13"/>
        <v>N.A.</v>
      </c>
      <c r="AJ29" s="2" t="str">
        <f t="shared" si="13"/>
        <v>N.A.</v>
      </c>
      <c r="AK29" s="2">
        <f t="shared" si="13"/>
        <v>774</v>
      </c>
      <c r="AL29" s="2" t="str">
        <f t="shared" si="13"/>
        <v>N.A.</v>
      </c>
      <c r="AM29" s="2">
        <f t="shared" si="13"/>
        <v>3333.5363790186129</v>
      </c>
      <c r="AN29" s="2">
        <f t="shared" si="13"/>
        <v>0</v>
      </c>
      <c r="AO29" s="2" t="str">
        <f t="shared" si="13"/>
        <v>N.A.</v>
      </c>
      <c r="AP29" s="15">
        <f t="shared" si="13"/>
        <v>3116.423982869379</v>
      </c>
      <c r="AQ29" s="16">
        <f t="shared" si="13"/>
        <v>4064.9184027777787</v>
      </c>
      <c r="AR29" s="13">
        <f t="shared" si="13"/>
        <v>3676.0273631840801</v>
      </c>
    </row>
    <row r="30" spans="1:44" ht="15" customHeight="1" thickBot="1" x14ac:dyDescent="0.3">
      <c r="A30" s="3" t="s">
        <v>15</v>
      </c>
      <c r="B30" s="2">
        <v>646744</v>
      </c>
      <c r="C30" s="2">
        <v>182320</v>
      </c>
      <c r="D30" s="2">
        <v>569240</v>
      </c>
      <c r="E30" s="2"/>
      <c r="F30" s="2"/>
      <c r="G30" s="2">
        <v>0</v>
      </c>
      <c r="H30" s="2">
        <v>675352.99999999977</v>
      </c>
      <c r="I30" s="2"/>
      <c r="J30" s="2">
        <v>0</v>
      </c>
      <c r="K30" s="2"/>
      <c r="L30" s="1">
        <f t="shared" si="11"/>
        <v>1891336.9999999998</v>
      </c>
      <c r="M30" s="12">
        <f t="shared" si="11"/>
        <v>182320</v>
      </c>
      <c r="N30" s="13">
        <f>L30+M30</f>
        <v>2073656.9999999998</v>
      </c>
      <c r="P30" s="3" t="s">
        <v>15</v>
      </c>
      <c r="Q30" s="2">
        <v>293</v>
      </c>
      <c r="R30" s="2">
        <v>53</v>
      </c>
      <c r="S30" s="2">
        <v>151</v>
      </c>
      <c r="T30" s="2">
        <v>0</v>
      </c>
      <c r="U30" s="2">
        <v>0</v>
      </c>
      <c r="V30" s="2">
        <v>77</v>
      </c>
      <c r="W30" s="2">
        <v>4125</v>
      </c>
      <c r="X30" s="2">
        <v>0</v>
      </c>
      <c r="Y30" s="2">
        <v>691</v>
      </c>
      <c r="Z30" s="2">
        <v>0</v>
      </c>
      <c r="AA30" s="1">
        <f t="shared" si="12"/>
        <v>5260</v>
      </c>
      <c r="AB30" s="12">
        <f t="shared" si="12"/>
        <v>130</v>
      </c>
      <c r="AC30" s="18">
        <f>AA30+AB30</f>
        <v>5390</v>
      </c>
      <c r="AE30" s="3" t="s">
        <v>15</v>
      </c>
      <c r="AF30" s="2">
        <f t="shared" si="13"/>
        <v>2207.3174061433447</v>
      </c>
      <c r="AG30" s="2">
        <f t="shared" si="13"/>
        <v>3440</v>
      </c>
      <c r="AH30" s="2">
        <f t="shared" si="13"/>
        <v>3769.8013245033112</v>
      </c>
      <c r="AI30" s="2" t="str">
        <f t="shared" si="13"/>
        <v>N.A.</v>
      </c>
      <c r="AJ30" s="2" t="str">
        <f t="shared" si="13"/>
        <v>N.A.</v>
      </c>
      <c r="AK30" s="2">
        <f t="shared" si="13"/>
        <v>0</v>
      </c>
      <c r="AL30" s="2">
        <f t="shared" si="13"/>
        <v>163.72193939393935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359.56977186311781</v>
      </c>
      <c r="AQ30" s="16">
        <f t="shared" si="13"/>
        <v>1402.4615384615386</v>
      </c>
      <c r="AR30" s="13">
        <f t="shared" si="13"/>
        <v>384.72300556586265</v>
      </c>
    </row>
    <row r="31" spans="1:44" ht="15" customHeight="1" thickBot="1" x14ac:dyDescent="0.3">
      <c r="A31" s="4" t="s">
        <v>16</v>
      </c>
      <c r="B31" s="2">
        <v>11220414</v>
      </c>
      <c r="C31" s="2">
        <v>14382134.999999998</v>
      </c>
      <c r="D31" s="2">
        <v>5952290</v>
      </c>
      <c r="E31" s="2"/>
      <c r="F31" s="2">
        <v>4202310.0000000009</v>
      </c>
      <c r="G31" s="2">
        <v>219815.99999999997</v>
      </c>
      <c r="H31" s="2">
        <v>2430013</v>
      </c>
      <c r="I31" s="2">
        <v>1970120.0000000002</v>
      </c>
      <c r="J31" s="2">
        <v>0</v>
      </c>
      <c r="K31" s="2"/>
      <c r="L31" s="1">
        <f t="shared" ref="L31" si="14">B31+D31+F31+H31+J31</f>
        <v>23805027</v>
      </c>
      <c r="M31" s="12">
        <f t="shared" ref="M31" si="15">C31+E31+G31+I31+K31</f>
        <v>16572070.999999998</v>
      </c>
      <c r="N31" s="18">
        <f>L31+M31</f>
        <v>40377098</v>
      </c>
      <c r="P31" s="4" t="s">
        <v>16</v>
      </c>
      <c r="Q31" s="2">
        <v>3360</v>
      </c>
      <c r="R31" s="2">
        <v>3210</v>
      </c>
      <c r="S31" s="2">
        <v>980</v>
      </c>
      <c r="T31" s="2">
        <v>0</v>
      </c>
      <c r="U31" s="2">
        <v>460</v>
      </c>
      <c r="V31" s="2">
        <v>361</v>
      </c>
      <c r="W31" s="2">
        <v>4808</v>
      </c>
      <c r="X31" s="2">
        <v>591</v>
      </c>
      <c r="Y31" s="2">
        <v>1025</v>
      </c>
      <c r="Z31" s="2">
        <v>0</v>
      </c>
      <c r="AA31" s="1">
        <f t="shared" ref="AA31" si="16">Q31+S31+U31+W31+Y31</f>
        <v>10633</v>
      </c>
      <c r="AB31" s="12">
        <f t="shared" ref="AB31" si="17">R31+T31+V31+X31+Z31</f>
        <v>4162</v>
      </c>
      <c r="AC31" s="13">
        <f>AA31+AB31</f>
        <v>14795</v>
      </c>
      <c r="AE31" s="4" t="s">
        <v>16</v>
      </c>
      <c r="AF31" s="2">
        <f t="shared" ref="AF31:AO31" si="18">IFERROR(B31/Q31, "N.A.")</f>
        <v>3339.4089285714285</v>
      </c>
      <c r="AG31" s="2">
        <f t="shared" si="18"/>
        <v>4480.4158878504668</v>
      </c>
      <c r="AH31" s="2">
        <f t="shared" si="18"/>
        <v>6073.7653061224491</v>
      </c>
      <c r="AI31" s="2" t="str">
        <f t="shared" si="18"/>
        <v>N.A.</v>
      </c>
      <c r="AJ31" s="2">
        <f t="shared" si="18"/>
        <v>9135.4565217391319</v>
      </c>
      <c r="AK31" s="2">
        <f t="shared" si="18"/>
        <v>608.90858725761768</v>
      </c>
      <c r="AL31" s="2">
        <f t="shared" si="18"/>
        <v>505.41035773710485</v>
      </c>
      <c r="AM31" s="2">
        <f t="shared" si="18"/>
        <v>3333.5363790186129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2238.7874541521678</v>
      </c>
      <c r="AQ31" s="16">
        <f t="shared" ref="AQ31" si="20">IFERROR(M31/AB31, "N.A.")</f>
        <v>3981.756607400288</v>
      </c>
      <c r="AR31" s="13">
        <f t="shared" ref="AR31" si="21">IFERROR(N31/AC31, "N.A.")</f>
        <v>2729.1042919905371</v>
      </c>
    </row>
    <row r="32" spans="1:44" ht="15" customHeight="1" thickBot="1" x14ac:dyDescent="0.3">
      <c r="A32" s="5" t="s">
        <v>0</v>
      </c>
      <c r="B32" s="46">
        <f>B31+C31</f>
        <v>25602549</v>
      </c>
      <c r="C32" s="47"/>
      <c r="D32" s="46">
        <f>D31+E31</f>
        <v>5952290</v>
      </c>
      <c r="E32" s="47"/>
      <c r="F32" s="46">
        <f>F31+G31</f>
        <v>4422126.0000000009</v>
      </c>
      <c r="G32" s="47"/>
      <c r="H32" s="46">
        <f>H31+I31</f>
        <v>4400133</v>
      </c>
      <c r="I32" s="47"/>
      <c r="J32" s="46">
        <f>J31+K31</f>
        <v>0</v>
      </c>
      <c r="K32" s="47"/>
      <c r="L32" s="46">
        <f>L31+M31</f>
        <v>40377098</v>
      </c>
      <c r="M32" s="50"/>
      <c r="N32" s="19">
        <f>B32+D32+F32+H32+J32</f>
        <v>40377098</v>
      </c>
      <c r="P32" s="5" t="s">
        <v>0</v>
      </c>
      <c r="Q32" s="46">
        <f>Q31+R31</f>
        <v>6570</v>
      </c>
      <c r="R32" s="47"/>
      <c r="S32" s="46">
        <f>S31+T31</f>
        <v>980</v>
      </c>
      <c r="T32" s="47"/>
      <c r="U32" s="46">
        <f>U31+V31</f>
        <v>821</v>
      </c>
      <c r="V32" s="47"/>
      <c r="W32" s="46">
        <f>W31+X31</f>
        <v>5399</v>
      </c>
      <c r="X32" s="47"/>
      <c r="Y32" s="46">
        <f>Y31+Z31</f>
        <v>1025</v>
      </c>
      <c r="Z32" s="47"/>
      <c r="AA32" s="46">
        <f>AA31+AB31</f>
        <v>14795</v>
      </c>
      <c r="AB32" s="47"/>
      <c r="AC32" s="20">
        <f>Q32+S32+U32+W32+Y32</f>
        <v>14795</v>
      </c>
      <c r="AE32" s="5" t="s">
        <v>0</v>
      </c>
      <c r="AF32" s="48">
        <f>IFERROR(B32/Q32,"N.A.")</f>
        <v>3896.887214611872</v>
      </c>
      <c r="AG32" s="49"/>
      <c r="AH32" s="48">
        <f>IFERROR(D32/S32,"N.A.")</f>
        <v>6073.7653061224491</v>
      </c>
      <c r="AI32" s="49"/>
      <c r="AJ32" s="48">
        <f>IFERROR(F32/U32,"N.A.")</f>
        <v>5386.2679658952511</v>
      </c>
      <c r="AK32" s="49"/>
      <c r="AL32" s="48">
        <f>IFERROR(H32/W32,"N.A.")</f>
        <v>814.99036858677528</v>
      </c>
      <c r="AM32" s="49"/>
      <c r="AN32" s="48">
        <f>IFERROR(J32/Y32,"N.A.")</f>
        <v>0</v>
      </c>
      <c r="AO32" s="49"/>
      <c r="AP32" s="48">
        <f>IFERROR(L32/AA32,"N.A.")</f>
        <v>2729.1042919905371</v>
      </c>
      <c r="AQ32" s="49"/>
      <c r="AR32" s="17">
        <f>IFERROR(N32/AC32, "N.A.")</f>
        <v>2729.1042919905371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485751.00000000006</v>
      </c>
      <c r="C39" s="2"/>
      <c r="D39" s="2">
        <v>58580.000000000007</v>
      </c>
      <c r="E39" s="2"/>
      <c r="F39" s="2">
        <v>761500</v>
      </c>
      <c r="G39" s="2"/>
      <c r="H39" s="2">
        <v>3058315</v>
      </c>
      <c r="I39" s="2"/>
      <c r="J39" s="2">
        <v>0</v>
      </c>
      <c r="K39" s="2"/>
      <c r="L39" s="1">
        <f t="shared" ref="L39:M42" si="22">B39+D39+F39+H39+J39</f>
        <v>4364146</v>
      </c>
      <c r="M39" s="12">
        <f t="shared" si="22"/>
        <v>0</v>
      </c>
      <c r="N39" s="13">
        <f>L39+M39</f>
        <v>4364146</v>
      </c>
      <c r="P39" s="3" t="s">
        <v>12</v>
      </c>
      <c r="Q39" s="2">
        <v>239</v>
      </c>
      <c r="R39" s="2">
        <v>0</v>
      </c>
      <c r="S39" s="2">
        <v>201</v>
      </c>
      <c r="T39" s="2">
        <v>0</v>
      </c>
      <c r="U39" s="2">
        <v>235</v>
      </c>
      <c r="V39" s="2">
        <v>0</v>
      </c>
      <c r="W39" s="2">
        <v>1388</v>
      </c>
      <c r="X39" s="2">
        <v>0</v>
      </c>
      <c r="Y39" s="2">
        <v>1096</v>
      </c>
      <c r="Z39" s="2">
        <v>0</v>
      </c>
      <c r="AA39" s="1">
        <f t="shared" ref="AA39:AB42" si="23">Q39+S39+U39+W39+Y39</f>
        <v>3159</v>
      </c>
      <c r="AB39" s="12">
        <f t="shared" si="23"/>
        <v>0</v>
      </c>
      <c r="AC39" s="13">
        <f>AA39+AB39</f>
        <v>3159</v>
      </c>
      <c r="AE39" s="3" t="s">
        <v>12</v>
      </c>
      <c r="AF39" s="2">
        <f t="shared" ref="AF39:AR42" si="24">IFERROR(B39/Q39, "N.A.")</f>
        <v>2032.4309623430966</v>
      </c>
      <c r="AG39" s="2" t="str">
        <f t="shared" si="24"/>
        <v>N.A.</v>
      </c>
      <c r="AH39" s="2">
        <f t="shared" si="24"/>
        <v>291.44278606965179</v>
      </c>
      <c r="AI39" s="2" t="str">
        <f t="shared" si="24"/>
        <v>N.A.</v>
      </c>
      <c r="AJ39" s="2">
        <f t="shared" si="24"/>
        <v>3240.4255319148938</v>
      </c>
      <c r="AK39" s="2" t="str">
        <f t="shared" si="24"/>
        <v>N.A.</v>
      </c>
      <c r="AL39" s="2">
        <f t="shared" si="24"/>
        <v>2203.3969740634006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1381.4960430515987</v>
      </c>
      <c r="AQ39" s="16" t="str">
        <f t="shared" si="24"/>
        <v>N.A.</v>
      </c>
      <c r="AR39" s="13">
        <f t="shared" si="24"/>
        <v>1381.4960430515987</v>
      </c>
    </row>
    <row r="40" spans="1:44" ht="15" customHeight="1" thickBot="1" x14ac:dyDescent="0.3">
      <c r="A40" s="3" t="s">
        <v>13</v>
      </c>
      <c r="B40" s="2">
        <v>57750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57750</v>
      </c>
      <c r="M40" s="12">
        <f t="shared" si="22"/>
        <v>0</v>
      </c>
      <c r="N40" s="13">
        <f>L40+M40</f>
        <v>57750</v>
      </c>
      <c r="P40" s="3" t="s">
        <v>13</v>
      </c>
      <c r="Q40" s="2">
        <v>77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77</v>
      </c>
      <c r="AB40" s="12">
        <f t="shared" si="23"/>
        <v>0</v>
      </c>
      <c r="AC40" s="13">
        <f>AA40+AB40</f>
        <v>77</v>
      </c>
      <c r="AE40" s="3" t="s">
        <v>13</v>
      </c>
      <c r="AF40" s="2">
        <f t="shared" si="24"/>
        <v>750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750</v>
      </c>
      <c r="AQ40" s="16" t="str">
        <f t="shared" si="24"/>
        <v>N.A.</v>
      </c>
      <c r="AR40" s="13">
        <f t="shared" si="24"/>
        <v>750</v>
      </c>
    </row>
    <row r="41" spans="1:44" ht="15" customHeight="1" thickBot="1" x14ac:dyDescent="0.3">
      <c r="A41" s="3" t="s">
        <v>14</v>
      </c>
      <c r="B41" s="2">
        <v>3193320.0000000005</v>
      </c>
      <c r="C41" s="2">
        <v>13738814.000000002</v>
      </c>
      <c r="D41" s="2">
        <v>0</v>
      </c>
      <c r="E41" s="2"/>
      <c r="F41" s="2"/>
      <c r="G41" s="2">
        <v>503000</v>
      </c>
      <c r="H41" s="2"/>
      <c r="I41" s="2">
        <v>865160</v>
      </c>
      <c r="J41" s="2">
        <v>0</v>
      </c>
      <c r="K41" s="2"/>
      <c r="L41" s="1">
        <f t="shared" si="22"/>
        <v>3193320.0000000005</v>
      </c>
      <c r="M41" s="12">
        <f t="shared" si="22"/>
        <v>15106974.000000002</v>
      </c>
      <c r="N41" s="13">
        <f>L41+M41</f>
        <v>18300294.000000004</v>
      </c>
      <c r="P41" s="3" t="s">
        <v>14</v>
      </c>
      <c r="Q41" s="2">
        <v>812</v>
      </c>
      <c r="R41" s="2">
        <v>2759</v>
      </c>
      <c r="S41" s="2">
        <v>77</v>
      </c>
      <c r="T41" s="2">
        <v>0</v>
      </c>
      <c r="U41" s="2">
        <v>0</v>
      </c>
      <c r="V41" s="2">
        <v>219</v>
      </c>
      <c r="W41" s="2">
        <v>0</v>
      </c>
      <c r="X41" s="2">
        <v>328</v>
      </c>
      <c r="Y41" s="2">
        <v>405</v>
      </c>
      <c r="Z41" s="2">
        <v>0</v>
      </c>
      <c r="AA41" s="1">
        <f t="shared" si="23"/>
        <v>1294</v>
      </c>
      <c r="AB41" s="12">
        <f t="shared" si="23"/>
        <v>3306</v>
      </c>
      <c r="AC41" s="13">
        <f>AA41+AB41</f>
        <v>4600</v>
      </c>
      <c r="AE41" s="3" t="s">
        <v>14</v>
      </c>
      <c r="AF41" s="2">
        <f t="shared" si="24"/>
        <v>3932.660098522168</v>
      </c>
      <c r="AG41" s="2">
        <f t="shared" si="24"/>
        <v>4979.6353751359193</v>
      </c>
      <c r="AH41" s="2">
        <f t="shared" si="24"/>
        <v>0</v>
      </c>
      <c r="AI41" s="2" t="str">
        <f t="shared" si="24"/>
        <v>N.A.</v>
      </c>
      <c r="AJ41" s="2" t="str">
        <f t="shared" si="24"/>
        <v>N.A.</v>
      </c>
      <c r="AK41" s="2">
        <f t="shared" si="24"/>
        <v>2296.8036529680367</v>
      </c>
      <c r="AL41" s="2" t="str">
        <f t="shared" si="24"/>
        <v>N.A.</v>
      </c>
      <c r="AM41" s="2">
        <f t="shared" si="24"/>
        <v>2637.6829268292681</v>
      </c>
      <c r="AN41" s="2">
        <f t="shared" si="24"/>
        <v>0</v>
      </c>
      <c r="AO41" s="2" t="str">
        <f t="shared" si="24"/>
        <v>N.A.</v>
      </c>
      <c r="AP41" s="15">
        <f t="shared" si="24"/>
        <v>2467.7897990726433</v>
      </c>
      <c r="AQ41" s="16">
        <f t="shared" si="24"/>
        <v>4569.5626134301274</v>
      </c>
      <c r="AR41" s="13">
        <f t="shared" si="24"/>
        <v>3978.3247826086963</v>
      </c>
    </row>
    <row r="42" spans="1:44" ht="15" customHeight="1" thickBot="1" x14ac:dyDescent="0.3">
      <c r="A42" s="3" t="s">
        <v>15</v>
      </c>
      <c r="B42" s="2"/>
      <c r="C42" s="2">
        <v>136740</v>
      </c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136740</v>
      </c>
      <c r="N42" s="13">
        <f>L42+M42</f>
        <v>136740</v>
      </c>
      <c r="P42" s="3" t="s">
        <v>15</v>
      </c>
      <c r="Q42" s="2">
        <v>0</v>
      </c>
      <c r="R42" s="2">
        <v>53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53</v>
      </c>
      <c r="AC42" s="13">
        <f>AA42+AB42</f>
        <v>53</v>
      </c>
      <c r="AE42" s="3" t="s">
        <v>15</v>
      </c>
      <c r="AF42" s="2" t="str">
        <f t="shared" si="24"/>
        <v>N.A.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>
        <f t="shared" si="24"/>
        <v>2580</v>
      </c>
      <c r="AR42" s="13">
        <f t="shared" si="24"/>
        <v>2580</v>
      </c>
    </row>
    <row r="43" spans="1:44" ht="15" customHeight="1" thickBot="1" x14ac:dyDescent="0.3">
      <c r="A43" s="4" t="s">
        <v>16</v>
      </c>
      <c r="B43" s="2">
        <v>3736821.0000000005</v>
      </c>
      <c r="C43" s="2">
        <v>13875553.999999998</v>
      </c>
      <c r="D43" s="2">
        <v>58580.000000000007</v>
      </c>
      <c r="E43" s="2"/>
      <c r="F43" s="2">
        <v>761500</v>
      </c>
      <c r="G43" s="2">
        <v>503000</v>
      </c>
      <c r="H43" s="2">
        <v>3058315</v>
      </c>
      <c r="I43" s="2">
        <v>865160</v>
      </c>
      <c r="J43" s="2">
        <v>0</v>
      </c>
      <c r="K43" s="2"/>
      <c r="L43" s="1">
        <f t="shared" ref="L43" si="25">B43+D43+F43+H43+J43</f>
        <v>7615216</v>
      </c>
      <c r="M43" s="12">
        <f t="shared" ref="M43" si="26">C43+E43+G43+I43+K43</f>
        <v>15243713.999999998</v>
      </c>
      <c r="N43" s="18">
        <f>L43+M43</f>
        <v>22858930</v>
      </c>
      <c r="P43" s="4" t="s">
        <v>16</v>
      </c>
      <c r="Q43" s="2">
        <v>1128</v>
      </c>
      <c r="R43" s="2">
        <v>2812</v>
      </c>
      <c r="S43" s="2">
        <v>278</v>
      </c>
      <c r="T43" s="2">
        <v>0</v>
      </c>
      <c r="U43" s="2">
        <v>235</v>
      </c>
      <c r="V43" s="2">
        <v>219</v>
      </c>
      <c r="W43" s="2">
        <v>1388</v>
      </c>
      <c r="X43" s="2">
        <v>328</v>
      </c>
      <c r="Y43" s="2">
        <v>1501</v>
      </c>
      <c r="Z43" s="2">
        <v>0</v>
      </c>
      <c r="AA43" s="1">
        <f t="shared" ref="AA43" si="27">Q43+S43+U43+W43+Y43</f>
        <v>4530</v>
      </c>
      <c r="AB43" s="12">
        <f t="shared" ref="AB43" si="28">R43+T43+V43+X43+Z43</f>
        <v>3359</v>
      </c>
      <c r="AC43" s="18">
        <f>AA43+AB43</f>
        <v>7889</v>
      </c>
      <c r="AE43" s="4" t="s">
        <v>16</v>
      </c>
      <c r="AF43" s="2">
        <f t="shared" ref="AF43:AO43" si="29">IFERROR(B43/Q43, "N.A.")</f>
        <v>3312.7845744680853</v>
      </c>
      <c r="AG43" s="2">
        <f t="shared" si="29"/>
        <v>4934.407539118065</v>
      </c>
      <c r="AH43" s="2">
        <f t="shared" si="29"/>
        <v>210.71942446043167</v>
      </c>
      <c r="AI43" s="2" t="str">
        <f t="shared" si="29"/>
        <v>N.A.</v>
      </c>
      <c r="AJ43" s="2">
        <f t="shared" si="29"/>
        <v>3240.4255319148938</v>
      </c>
      <c r="AK43" s="2">
        <f t="shared" si="29"/>
        <v>2296.8036529680367</v>
      </c>
      <c r="AL43" s="2">
        <f t="shared" si="29"/>
        <v>2203.3969740634006</v>
      </c>
      <c r="AM43" s="2">
        <f t="shared" si="29"/>
        <v>2637.6829268292681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1681.0631346578366</v>
      </c>
      <c r="AQ43" s="16">
        <f t="shared" ref="AQ43" si="31">IFERROR(M43/AB43, "N.A.")</f>
        <v>4538.1702887764213</v>
      </c>
      <c r="AR43" s="13">
        <f t="shared" ref="AR43" si="32">IFERROR(N43/AC43, "N.A.")</f>
        <v>2897.5700342248701</v>
      </c>
    </row>
    <row r="44" spans="1:44" ht="15" customHeight="1" thickBot="1" x14ac:dyDescent="0.3">
      <c r="A44" s="5" t="s">
        <v>0</v>
      </c>
      <c r="B44" s="46">
        <f>B43+C43</f>
        <v>17612375</v>
      </c>
      <c r="C44" s="47"/>
      <c r="D44" s="46">
        <f>D43+E43</f>
        <v>58580.000000000007</v>
      </c>
      <c r="E44" s="47"/>
      <c r="F44" s="46">
        <f>F43+G43</f>
        <v>1264500</v>
      </c>
      <c r="G44" s="47"/>
      <c r="H44" s="46">
        <f>H43+I43</f>
        <v>3923475</v>
      </c>
      <c r="I44" s="47"/>
      <c r="J44" s="46">
        <f>J43+K43</f>
        <v>0</v>
      </c>
      <c r="K44" s="47"/>
      <c r="L44" s="46">
        <f>L43+M43</f>
        <v>22858930</v>
      </c>
      <c r="M44" s="50"/>
      <c r="N44" s="19">
        <f>B44+D44+F44+H44+J44</f>
        <v>22858930</v>
      </c>
      <c r="P44" s="5" t="s">
        <v>0</v>
      </c>
      <c r="Q44" s="46">
        <f>Q43+R43</f>
        <v>3940</v>
      </c>
      <c r="R44" s="47"/>
      <c r="S44" s="46">
        <f>S43+T43</f>
        <v>278</v>
      </c>
      <c r="T44" s="47"/>
      <c r="U44" s="46">
        <f>U43+V43</f>
        <v>454</v>
      </c>
      <c r="V44" s="47"/>
      <c r="W44" s="46">
        <f>W43+X43</f>
        <v>1716</v>
      </c>
      <c r="X44" s="47"/>
      <c r="Y44" s="46">
        <f>Y43+Z43</f>
        <v>1501</v>
      </c>
      <c r="Z44" s="47"/>
      <c r="AA44" s="46">
        <f>AA43+AB43</f>
        <v>7889</v>
      </c>
      <c r="AB44" s="50"/>
      <c r="AC44" s="19">
        <f>Q44+S44+U44+W44+Y44</f>
        <v>7889</v>
      </c>
      <c r="AE44" s="5" t="s">
        <v>0</v>
      </c>
      <c r="AF44" s="48">
        <f>IFERROR(B44/Q44,"N.A.")</f>
        <v>4470.1459390862947</v>
      </c>
      <c r="AG44" s="49"/>
      <c r="AH44" s="48">
        <f>IFERROR(D44/S44,"N.A.")</f>
        <v>210.71942446043167</v>
      </c>
      <c r="AI44" s="49"/>
      <c r="AJ44" s="48">
        <f>IFERROR(F44/U44,"N.A.")</f>
        <v>2785.2422907488985</v>
      </c>
      <c r="AK44" s="49"/>
      <c r="AL44" s="48">
        <f>IFERROR(H44/W44,"N.A.")</f>
        <v>2286.4073426573427</v>
      </c>
      <c r="AM44" s="49"/>
      <c r="AN44" s="48">
        <f>IFERROR(J44/Y44,"N.A.")</f>
        <v>0</v>
      </c>
      <c r="AO44" s="49"/>
      <c r="AP44" s="48">
        <f>IFERROR(L44/AA44,"N.A.")</f>
        <v>2897.5700342248701</v>
      </c>
      <c r="AQ44" s="49"/>
      <c r="AR44" s="17">
        <f>IFERROR(N44/AC44, "N.A.")</f>
        <v>2897.5700342248701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4059200</v>
      </c>
      <c r="C15" s="2"/>
      <c r="D15" s="2"/>
      <c r="E15" s="2"/>
      <c r="F15" s="2"/>
      <c r="G15" s="2"/>
      <c r="H15" s="2">
        <v>9699600</v>
      </c>
      <c r="I15" s="2"/>
      <c r="J15" s="2"/>
      <c r="K15" s="2"/>
      <c r="L15" s="1">
        <f t="shared" ref="L15:M18" si="0">B15+D15+F15+H15+J15</f>
        <v>13758800</v>
      </c>
      <c r="M15" s="12">
        <f t="shared" si="0"/>
        <v>0</v>
      </c>
      <c r="N15" s="13">
        <f>L15+M15</f>
        <v>13758800</v>
      </c>
      <c r="P15" s="3" t="s">
        <v>12</v>
      </c>
      <c r="Q15" s="2">
        <v>708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944</v>
      </c>
      <c r="X15" s="2">
        <v>0</v>
      </c>
      <c r="Y15" s="2">
        <v>0</v>
      </c>
      <c r="Z15" s="2">
        <v>0</v>
      </c>
      <c r="AA15" s="1">
        <f t="shared" ref="AA15:AB18" si="1">Q15+S15+U15+W15+Y15</f>
        <v>1652</v>
      </c>
      <c r="AB15" s="12">
        <f t="shared" si="1"/>
        <v>0</v>
      </c>
      <c r="AC15" s="13">
        <f>AA15+AB15</f>
        <v>1652</v>
      </c>
      <c r="AE15" s="3" t="s">
        <v>12</v>
      </c>
      <c r="AF15" s="2">
        <f t="shared" ref="AF15:AR18" si="2">IFERROR(B15/Q15, "N.A.")</f>
        <v>5733.333333333333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10275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8328.5714285714294</v>
      </c>
      <c r="AQ15" s="16" t="str">
        <f t="shared" si="2"/>
        <v>N.A.</v>
      </c>
      <c r="AR15" s="13">
        <f t="shared" si="2"/>
        <v>8328.5714285714294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4840360</v>
      </c>
      <c r="C17" s="2">
        <v>34952780</v>
      </c>
      <c r="D17" s="2">
        <v>1416000</v>
      </c>
      <c r="E17" s="2"/>
      <c r="F17" s="2"/>
      <c r="G17" s="2">
        <v>4366000</v>
      </c>
      <c r="H17" s="2"/>
      <c r="I17" s="2">
        <v>849600</v>
      </c>
      <c r="J17" s="2"/>
      <c r="K17" s="2"/>
      <c r="L17" s="1">
        <f t="shared" si="0"/>
        <v>6256360</v>
      </c>
      <c r="M17" s="12">
        <f t="shared" si="0"/>
        <v>40168380</v>
      </c>
      <c r="N17" s="13">
        <f>L17+M17</f>
        <v>46424740</v>
      </c>
      <c r="P17" s="3" t="s">
        <v>14</v>
      </c>
      <c r="Q17" s="2">
        <v>1888</v>
      </c>
      <c r="R17" s="2">
        <v>5192</v>
      </c>
      <c r="S17" s="2">
        <v>236</v>
      </c>
      <c r="T17" s="2">
        <v>0</v>
      </c>
      <c r="U17" s="2">
        <v>0</v>
      </c>
      <c r="V17" s="2">
        <v>944</v>
      </c>
      <c r="W17" s="2">
        <v>0</v>
      </c>
      <c r="X17" s="2">
        <v>472</v>
      </c>
      <c r="Y17" s="2">
        <v>0</v>
      </c>
      <c r="Z17" s="2">
        <v>0</v>
      </c>
      <c r="AA17" s="1">
        <f t="shared" si="1"/>
        <v>2124</v>
      </c>
      <c r="AB17" s="12">
        <f t="shared" si="1"/>
        <v>6608</v>
      </c>
      <c r="AC17" s="13">
        <f>AA17+AB17</f>
        <v>8732</v>
      </c>
      <c r="AE17" s="3" t="s">
        <v>14</v>
      </c>
      <c r="AF17" s="2">
        <f t="shared" si="2"/>
        <v>2563.75</v>
      </c>
      <c r="AG17" s="2">
        <f t="shared" si="2"/>
        <v>6732.045454545455</v>
      </c>
      <c r="AH17" s="2">
        <f t="shared" si="2"/>
        <v>6000</v>
      </c>
      <c r="AI17" s="2" t="str">
        <f t="shared" si="2"/>
        <v>N.A.</v>
      </c>
      <c r="AJ17" s="2" t="str">
        <f t="shared" si="2"/>
        <v>N.A.</v>
      </c>
      <c r="AK17" s="2">
        <f t="shared" si="2"/>
        <v>4625</v>
      </c>
      <c r="AL17" s="2" t="str">
        <f t="shared" si="2"/>
        <v>N.A.</v>
      </c>
      <c r="AM17" s="2">
        <f t="shared" si="2"/>
        <v>1800</v>
      </c>
      <c r="AN17" s="2" t="str">
        <f t="shared" si="2"/>
        <v>N.A.</v>
      </c>
      <c r="AO17" s="2" t="str">
        <f t="shared" si="2"/>
        <v>N.A.</v>
      </c>
      <c r="AP17" s="15">
        <f t="shared" si="2"/>
        <v>2945.5555555555557</v>
      </c>
      <c r="AQ17" s="16">
        <f t="shared" si="2"/>
        <v>6078.75</v>
      </c>
      <c r="AR17" s="13">
        <f t="shared" si="2"/>
        <v>5316.6216216216217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>
        <v>0</v>
      </c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236</v>
      </c>
      <c r="X18" s="2">
        <v>0</v>
      </c>
      <c r="Y18" s="2">
        <v>0</v>
      </c>
      <c r="Z18" s="2">
        <v>0</v>
      </c>
      <c r="AA18" s="1">
        <f t="shared" si="1"/>
        <v>236</v>
      </c>
      <c r="AB18" s="12">
        <f t="shared" si="1"/>
        <v>0</v>
      </c>
      <c r="AC18" s="18">
        <f>AA18+AB18</f>
        <v>236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0</v>
      </c>
      <c r="AQ18" s="16" t="str">
        <f t="shared" si="2"/>
        <v>N.A.</v>
      </c>
      <c r="AR18" s="13">
        <f t="shared" si="2"/>
        <v>0</v>
      </c>
    </row>
    <row r="19" spans="1:44" ht="15" customHeight="1" thickBot="1" x14ac:dyDescent="0.3">
      <c r="A19" s="4" t="s">
        <v>16</v>
      </c>
      <c r="B19" s="2">
        <v>8899560</v>
      </c>
      <c r="C19" s="2">
        <v>34952780</v>
      </c>
      <c r="D19" s="2">
        <v>1416000</v>
      </c>
      <c r="E19" s="2"/>
      <c r="F19" s="2"/>
      <c r="G19" s="2">
        <v>4366000</v>
      </c>
      <c r="H19" s="2">
        <v>9699600</v>
      </c>
      <c r="I19" s="2">
        <v>849600</v>
      </c>
      <c r="J19" s="2"/>
      <c r="K19" s="2"/>
      <c r="L19" s="1">
        <f t="shared" ref="L19" si="3">B19+D19+F19+H19+J19</f>
        <v>20015160</v>
      </c>
      <c r="M19" s="12">
        <f t="shared" ref="M19" si="4">C19+E19+G19+I19+K19</f>
        <v>40168380</v>
      </c>
      <c r="N19" s="18">
        <f>L19+M19</f>
        <v>60183540</v>
      </c>
      <c r="P19" s="4" t="s">
        <v>16</v>
      </c>
      <c r="Q19" s="2">
        <v>2596</v>
      </c>
      <c r="R19" s="2">
        <v>5192</v>
      </c>
      <c r="S19" s="2">
        <v>236</v>
      </c>
      <c r="T19" s="2">
        <v>0</v>
      </c>
      <c r="U19" s="2">
        <v>0</v>
      </c>
      <c r="V19" s="2">
        <v>944</v>
      </c>
      <c r="W19" s="2">
        <v>1180</v>
      </c>
      <c r="X19" s="2">
        <v>472</v>
      </c>
      <c r="Y19" s="2">
        <v>0</v>
      </c>
      <c r="Z19" s="2">
        <v>0</v>
      </c>
      <c r="AA19" s="1">
        <f t="shared" ref="AA19" si="5">Q19+S19+U19+W19+Y19</f>
        <v>4012</v>
      </c>
      <c r="AB19" s="12">
        <f t="shared" ref="AB19" si="6">R19+T19+V19+X19+Z19</f>
        <v>6608</v>
      </c>
      <c r="AC19" s="13">
        <f>AA19+AB19</f>
        <v>10620</v>
      </c>
      <c r="AE19" s="4" t="s">
        <v>16</v>
      </c>
      <c r="AF19" s="2">
        <f t="shared" ref="AF19:AO19" si="7">IFERROR(B19/Q19, "N.A.")</f>
        <v>3428.181818181818</v>
      </c>
      <c r="AG19" s="2">
        <f t="shared" si="7"/>
        <v>6732.045454545455</v>
      </c>
      <c r="AH19" s="2">
        <f t="shared" si="7"/>
        <v>6000</v>
      </c>
      <c r="AI19" s="2" t="str">
        <f t="shared" si="7"/>
        <v>N.A.</v>
      </c>
      <c r="AJ19" s="2" t="str">
        <f t="shared" si="7"/>
        <v>N.A.</v>
      </c>
      <c r="AK19" s="2">
        <f t="shared" si="7"/>
        <v>4625</v>
      </c>
      <c r="AL19" s="2">
        <f t="shared" si="7"/>
        <v>8220</v>
      </c>
      <c r="AM19" s="2">
        <f t="shared" si="7"/>
        <v>1800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4988.8235294117649</v>
      </c>
      <c r="AQ19" s="16">
        <f t="shared" ref="AQ19" si="9">IFERROR(M19/AB19, "N.A.")</f>
        <v>6078.75</v>
      </c>
      <c r="AR19" s="13">
        <f t="shared" ref="AR19" si="10">IFERROR(N19/AC19, "N.A.")</f>
        <v>5667</v>
      </c>
    </row>
    <row r="20" spans="1:44" ht="15" customHeight="1" thickBot="1" x14ac:dyDescent="0.3">
      <c r="A20" s="5" t="s">
        <v>0</v>
      </c>
      <c r="B20" s="46">
        <f>B19+C19</f>
        <v>43852340</v>
      </c>
      <c r="C20" s="47"/>
      <c r="D20" s="46">
        <f>D19+E19</f>
        <v>1416000</v>
      </c>
      <c r="E20" s="47"/>
      <c r="F20" s="46">
        <f>F19+G19</f>
        <v>4366000</v>
      </c>
      <c r="G20" s="47"/>
      <c r="H20" s="46">
        <f>H19+I19</f>
        <v>10549200</v>
      </c>
      <c r="I20" s="47"/>
      <c r="J20" s="46">
        <f>J19+K19</f>
        <v>0</v>
      </c>
      <c r="K20" s="47"/>
      <c r="L20" s="46">
        <f>L19+M19</f>
        <v>60183540</v>
      </c>
      <c r="M20" s="50"/>
      <c r="N20" s="19">
        <f>B20+D20+F20+H20+J20</f>
        <v>60183540</v>
      </c>
      <c r="P20" s="5" t="s">
        <v>0</v>
      </c>
      <c r="Q20" s="46">
        <f>Q19+R19</f>
        <v>7788</v>
      </c>
      <c r="R20" s="47"/>
      <c r="S20" s="46">
        <f>S19+T19</f>
        <v>236</v>
      </c>
      <c r="T20" s="47"/>
      <c r="U20" s="46">
        <f>U19+V19</f>
        <v>944</v>
      </c>
      <c r="V20" s="47"/>
      <c r="W20" s="46">
        <f>W19+X19</f>
        <v>1652</v>
      </c>
      <c r="X20" s="47"/>
      <c r="Y20" s="46">
        <f>Y19+Z19</f>
        <v>0</v>
      </c>
      <c r="Z20" s="47"/>
      <c r="AA20" s="46">
        <f>AA19+AB19</f>
        <v>10620</v>
      </c>
      <c r="AB20" s="47"/>
      <c r="AC20" s="20">
        <f>Q20+S20+U20+W20+Y20</f>
        <v>10620</v>
      </c>
      <c r="AE20" s="5" t="s">
        <v>0</v>
      </c>
      <c r="AF20" s="48">
        <f>IFERROR(B20/Q20,"N.A.")</f>
        <v>5630.757575757576</v>
      </c>
      <c r="AG20" s="49"/>
      <c r="AH20" s="48">
        <f>IFERROR(D20/S20,"N.A.")</f>
        <v>6000</v>
      </c>
      <c r="AI20" s="49"/>
      <c r="AJ20" s="48">
        <f>IFERROR(F20/U20,"N.A.")</f>
        <v>4625</v>
      </c>
      <c r="AK20" s="49"/>
      <c r="AL20" s="48">
        <f>IFERROR(H20/W20,"N.A.")</f>
        <v>6385.7142857142853</v>
      </c>
      <c r="AM20" s="49"/>
      <c r="AN20" s="48" t="str">
        <f>IFERROR(J20/Y20,"N.A.")</f>
        <v>N.A.</v>
      </c>
      <c r="AO20" s="49"/>
      <c r="AP20" s="48">
        <f>IFERROR(L20/AA20,"N.A.")</f>
        <v>5667</v>
      </c>
      <c r="AQ20" s="49"/>
      <c r="AR20" s="17">
        <f>IFERROR(N20/AC20, "N.A.")</f>
        <v>5667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3856240</v>
      </c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3856240</v>
      </c>
      <c r="M27" s="12">
        <f t="shared" si="11"/>
        <v>0</v>
      </c>
      <c r="N27" s="13">
        <f>L27+M27</f>
        <v>3856240</v>
      </c>
      <c r="P27" s="3" t="s">
        <v>12</v>
      </c>
      <c r="Q27" s="2">
        <v>472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1">
        <f t="shared" ref="AA27:AB30" si="12">Q27+S27+U27+W27+Y27</f>
        <v>472</v>
      </c>
      <c r="AB27" s="12">
        <f t="shared" si="12"/>
        <v>0</v>
      </c>
      <c r="AC27" s="13">
        <f>AA27+AB27</f>
        <v>472</v>
      </c>
      <c r="AE27" s="3" t="s">
        <v>12</v>
      </c>
      <c r="AF27" s="2">
        <f t="shared" ref="AF27:AR30" si="13">IFERROR(B27/Q27, "N.A.")</f>
        <v>8170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8170</v>
      </c>
      <c r="AQ27" s="16" t="str">
        <f t="shared" si="13"/>
        <v>N.A.</v>
      </c>
      <c r="AR27" s="13">
        <f t="shared" si="13"/>
        <v>8170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3093960</v>
      </c>
      <c r="C29" s="2">
        <v>27121120.000000004</v>
      </c>
      <c r="D29" s="2">
        <v>1416000</v>
      </c>
      <c r="E29" s="2"/>
      <c r="F29" s="2"/>
      <c r="G29" s="2">
        <v>4366000</v>
      </c>
      <c r="H29" s="2"/>
      <c r="I29" s="2"/>
      <c r="J29" s="2"/>
      <c r="K29" s="2"/>
      <c r="L29" s="1">
        <f t="shared" si="11"/>
        <v>4509960</v>
      </c>
      <c r="M29" s="12">
        <f t="shared" si="11"/>
        <v>31487120.000000004</v>
      </c>
      <c r="N29" s="13">
        <f>L29+M29</f>
        <v>35997080</v>
      </c>
      <c r="P29" s="3" t="s">
        <v>14</v>
      </c>
      <c r="Q29" s="2">
        <v>1180</v>
      </c>
      <c r="R29" s="2">
        <v>3540</v>
      </c>
      <c r="S29" s="2">
        <v>236</v>
      </c>
      <c r="T29" s="2">
        <v>0</v>
      </c>
      <c r="U29" s="2">
        <v>0</v>
      </c>
      <c r="V29" s="2">
        <v>944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1416</v>
      </c>
      <c r="AB29" s="12">
        <f t="shared" si="12"/>
        <v>4484</v>
      </c>
      <c r="AC29" s="13">
        <f>AA29+AB29</f>
        <v>5900</v>
      </c>
      <c r="AE29" s="3" t="s">
        <v>14</v>
      </c>
      <c r="AF29" s="2">
        <f t="shared" si="13"/>
        <v>2622</v>
      </c>
      <c r="AG29" s="2">
        <f t="shared" si="13"/>
        <v>7661.3333333333339</v>
      </c>
      <c r="AH29" s="2">
        <f t="shared" si="13"/>
        <v>6000</v>
      </c>
      <c r="AI29" s="2" t="str">
        <f t="shared" si="13"/>
        <v>N.A.</v>
      </c>
      <c r="AJ29" s="2" t="str">
        <f t="shared" si="13"/>
        <v>N.A.</v>
      </c>
      <c r="AK29" s="2">
        <f t="shared" si="13"/>
        <v>4625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>
        <f t="shared" si="13"/>
        <v>3185</v>
      </c>
      <c r="AQ29" s="16">
        <f t="shared" si="13"/>
        <v>7022.1052631578959</v>
      </c>
      <c r="AR29" s="13">
        <f t="shared" si="13"/>
        <v>6101.2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>
        <v>0</v>
      </c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236</v>
      </c>
      <c r="X30" s="2">
        <v>0</v>
      </c>
      <c r="Y30" s="2">
        <v>0</v>
      </c>
      <c r="Z30" s="2">
        <v>0</v>
      </c>
      <c r="AA30" s="1">
        <f t="shared" si="12"/>
        <v>236</v>
      </c>
      <c r="AB30" s="12">
        <f t="shared" si="12"/>
        <v>0</v>
      </c>
      <c r="AC30" s="18">
        <f>AA30+AB30</f>
        <v>236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0</v>
      </c>
      <c r="AQ30" s="16" t="str">
        <f t="shared" si="13"/>
        <v>N.A.</v>
      </c>
      <c r="AR30" s="13">
        <f t="shared" si="13"/>
        <v>0</v>
      </c>
    </row>
    <row r="31" spans="1:44" ht="15" customHeight="1" thickBot="1" x14ac:dyDescent="0.3">
      <c r="A31" s="4" t="s">
        <v>16</v>
      </c>
      <c r="B31" s="2">
        <v>6950200</v>
      </c>
      <c r="C31" s="2">
        <v>27121120.000000004</v>
      </c>
      <c r="D31" s="2">
        <v>1416000</v>
      </c>
      <c r="E31" s="2"/>
      <c r="F31" s="2"/>
      <c r="G31" s="2">
        <v>4366000</v>
      </c>
      <c r="H31" s="2">
        <v>0</v>
      </c>
      <c r="I31" s="2"/>
      <c r="J31" s="2"/>
      <c r="K31" s="2"/>
      <c r="L31" s="1">
        <f t="shared" ref="L31" si="14">B31+D31+F31+H31+J31</f>
        <v>8366200</v>
      </c>
      <c r="M31" s="12">
        <f t="shared" ref="M31" si="15">C31+E31+G31+I31+K31</f>
        <v>31487120.000000004</v>
      </c>
      <c r="N31" s="18">
        <f>L31+M31</f>
        <v>39853320</v>
      </c>
      <c r="P31" s="4" t="s">
        <v>16</v>
      </c>
      <c r="Q31" s="2">
        <v>1652</v>
      </c>
      <c r="R31" s="2">
        <v>3540</v>
      </c>
      <c r="S31" s="2">
        <v>236</v>
      </c>
      <c r="T31" s="2">
        <v>0</v>
      </c>
      <c r="U31" s="2">
        <v>0</v>
      </c>
      <c r="V31" s="2">
        <v>944</v>
      </c>
      <c r="W31" s="2">
        <v>236</v>
      </c>
      <c r="X31" s="2">
        <v>0</v>
      </c>
      <c r="Y31" s="2">
        <v>0</v>
      </c>
      <c r="Z31" s="2">
        <v>0</v>
      </c>
      <c r="AA31" s="1">
        <f t="shared" ref="AA31" si="16">Q31+S31+U31+W31+Y31</f>
        <v>2124</v>
      </c>
      <c r="AB31" s="12">
        <f t="shared" ref="AB31" si="17">R31+T31+V31+X31+Z31</f>
        <v>4484</v>
      </c>
      <c r="AC31" s="13">
        <f>AA31+AB31</f>
        <v>6608</v>
      </c>
      <c r="AE31" s="4" t="s">
        <v>16</v>
      </c>
      <c r="AF31" s="2">
        <f t="shared" ref="AF31:AO31" si="18">IFERROR(B31/Q31, "N.A.")</f>
        <v>4207.1428571428569</v>
      </c>
      <c r="AG31" s="2">
        <f t="shared" si="18"/>
        <v>7661.3333333333339</v>
      </c>
      <c r="AH31" s="2">
        <f t="shared" si="18"/>
        <v>6000</v>
      </c>
      <c r="AI31" s="2" t="str">
        <f t="shared" si="18"/>
        <v>N.A.</v>
      </c>
      <c r="AJ31" s="2" t="str">
        <f t="shared" si="18"/>
        <v>N.A.</v>
      </c>
      <c r="AK31" s="2">
        <f t="shared" si="18"/>
        <v>4625</v>
      </c>
      <c r="AL31" s="2">
        <f t="shared" si="18"/>
        <v>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3938.8888888888887</v>
      </c>
      <c r="AQ31" s="16">
        <f t="shared" ref="AQ31" si="20">IFERROR(M31/AB31, "N.A.")</f>
        <v>7022.1052631578959</v>
      </c>
      <c r="AR31" s="13">
        <f t="shared" ref="AR31" si="21">IFERROR(N31/AC31, "N.A.")</f>
        <v>6031.0714285714284</v>
      </c>
    </row>
    <row r="32" spans="1:44" ht="15" customHeight="1" thickBot="1" x14ac:dyDescent="0.3">
      <c r="A32" s="5" t="s">
        <v>0</v>
      </c>
      <c r="B32" s="46">
        <f>B31+C31</f>
        <v>34071320</v>
      </c>
      <c r="C32" s="47"/>
      <c r="D32" s="46">
        <f>D31+E31</f>
        <v>1416000</v>
      </c>
      <c r="E32" s="47"/>
      <c r="F32" s="46">
        <f>F31+G31</f>
        <v>4366000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39853320</v>
      </c>
      <c r="M32" s="50"/>
      <c r="N32" s="19">
        <f>B32+D32+F32+H32+J32</f>
        <v>39853320</v>
      </c>
      <c r="P32" s="5" t="s">
        <v>0</v>
      </c>
      <c r="Q32" s="46">
        <f>Q31+R31</f>
        <v>5192</v>
      </c>
      <c r="R32" s="47"/>
      <c r="S32" s="46">
        <f>S31+T31</f>
        <v>236</v>
      </c>
      <c r="T32" s="47"/>
      <c r="U32" s="46">
        <f>U31+V31</f>
        <v>944</v>
      </c>
      <c r="V32" s="47"/>
      <c r="W32" s="46">
        <f>W31+X31</f>
        <v>236</v>
      </c>
      <c r="X32" s="47"/>
      <c r="Y32" s="46">
        <f>Y31+Z31</f>
        <v>0</v>
      </c>
      <c r="Z32" s="47"/>
      <c r="AA32" s="46">
        <f>AA31+AB31</f>
        <v>6608</v>
      </c>
      <c r="AB32" s="47"/>
      <c r="AC32" s="20">
        <f>Q32+S32+U32+W32+Y32</f>
        <v>6608</v>
      </c>
      <c r="AE32" s="5" t="s">
        <v>0</v>
      </c>
      <c r="AF32" s="48">
        <f>IFERROR(B32/Q32,"N.A.")</f>
        <v>6562.272727272727</v>
      </c>
      <c r="AG32" s="49"/>
      <c r="AH32" s="48">
        <f>IFERROR(D32/S32,"N.A.")</f>
        <v>6000</v>
      </c>
      <c r="AI32" s="49"/>
      <c r="AJ32" s="48">
        <f>IFERROR(F32/U32,"N.A.")</f>
        <v>4625</v>
      </c>
      <c r="AK32" s="49"/>
      <c r="AL32" s="48">
        <f>IFERROR(H32/W32,"N.A.")</f>
        <v>0</v>
      </c>
      <c r="AM32" s="49"/>
      <c r="AN32" s="48" t="str">
        <f>IFERROR(J32/Y32,"N.A.")</f>
        <v>N.A.</v>
      </c>
      <c r="AO32" s="49"/>
      <c r="AP32" s="48">
        <f>IFERROR(L32/AA32,"N.A.")</f>
        <v>6031.0714285714284</v>
      </c>
      <c r="AQ32" s="49"/>
      <c r="AR32" s="17">
        <f>IFERROR(N32/AC32, "N.A.")</f>
        <v>6031.0714285714284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202960</v>
      </c>
      <c r="C39" s="2"/>
      <c r="D39" s="2"/>
      <c r="E39" s="2"/>
      <c r="F39" s="2"/>
      <c r="G39" s="2"/>
      <c r="H39" s="2">
        <v>9699600</v>
      </c>
      <c r="I39" s="2"/>
      <c r="J39" s="2"/>
      <c r="K39" s="2"/>
      <c r="L39" s="1">
        <f t="shared" ref="L39:M42" si="22">B39+D39+F39+H39+J39</f>
        <v>9902560</v>
      </c>
      <c r="M39" s="12">
        <f t="shared" si="22"/>
        <v>0</v>
      </c>
      <c r="N39" s="13">
        <f>L39+M39</f>
        <v>9902560</v>
      </c>
      <c r="P39" s="3" t="s">
        <v>12</v>
      </c>
      <c r="Q39" s="2">
        <v>236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944</v>
      </c>
      <c r="X39" s="2">
        <v>0</v>
      </c>
      <c r="Y39" s="2">
        <v>0</v>
      </c>
      <c r="Z39" s="2">
        <v>0</v>
      </c>
      <c r="AA39" s="1">
        <f t="shared" ref="AA39:AB42" si="23">Q39+S39+U39+W39+Y39</f>
        <v>1180</v>
      </c>
      <c r="AB39" s="12">
        <f t="shared" si="23"/>
        <v>0</v>
      </c>
      <c r="AC39" s="13">
        <f>AA39+AB39</f>
        <v>1180</v>
      </c>
      <c r="AE39" s="3" t="s">
        <v>12</v>
      </c>
      <c r="AF39" s="2">
        <f t="shared" ref="AF39:AR42" si="24">IFERROR(B39/Q39, "N.A.")</f>
        <v>860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10275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8392</v>
      </c>
      <c r="AQ39" s="16" t="str">
        <f t="shared" si="24"/>
        <v>N.A.</v>
      </c>
      <c r="AR39" s="13">
        <f t="shared" si="24"/>
        <v>8392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1746400</v>
      </c>
      <c r="C41" s="2">
        <v>7831660.0000000009</v>
      </c>
      <c r="D41" s="2"/>
      <c r="E41" s="2"/>
      <c r="F41" s="2"/>
      <c r="G41" s="2"/>
      <c r="H41" s="2"/>
      <c r="I41" s="2">
        <v>849600</v>
      </c>
      <c r="J41" s="2"/>
      <c r="K41" s="2"/>
      <c r="L41" s="1">
        <f t="shared" si="22"/>
        <v>1746400</v>
      </c>
      <c r="M41" s="12">
        <f t="shared" si="22"/>
        <v>8681260</v>
      </c>
      <c r="N41" s="13">
        <f>L41+M41</f>
        <v>10427660</v>
      </c>
      <c r="P41" s="3" t="s">
        <v>14</v>
      </c>
      <c r="Q41" s="2">
        <v>708</v>
      </c>
      <c r="R41" s="2">
        <v>1652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472</v>
      </c>
      <c r="Y41" s="2">
        <v>0</v>
      </c>
      <c r="Z41" s="2">
        <v>0</v>
      </c>
      <c r="AA41" s="1">
        <f t="shared" si="23"/>
        <v>708</v>
      </c>
      <c r="AB41" s="12">
        <f t="shared" si="23"/>
        <v>2124</v>
      </c>
      <c r="AC41" s="13">
        <f>AA41+AB41</f>
        <v>2832</v>
      </c>
      <c r="AE41" s="3" t="s">
        <v>14</v>
      </c>
      <c r="AF41" s="2">
        <f t="shared" si="24"/>
        <v>2466.6666666666665</v>
      </c>
      <c r="AG41" s="2">
        <f t="shared" si="24"/>
        <v>4740.7142857142862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1800</v>
      </c>
      <c r="AN41" s="2" t="str">
        <f t="shared" si="24"/>
        <v>N.A.</v>
      </c>
      <c r="AO41" s="2" t="str">
        <f t="shared" si="24"/>
        <v>N.A.</v>
      </c>
      <c r="AP41" s="15">
        <f t="shared" si="24"/>
        <v>2466.6666666666665</v>
      </c>
      <c r="AQ41" s="16">
        <f t="shared" si="24"/>
        <v>4087.2222222222222</v>
      </c>
      <c r="AR41" s="13">
        <f t="shared" si="24"/>
        <v>3682.0833333333335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1949360</v>
      </c>
      <c r="C43" s="2">
        <v>7831660.0000000009</v>
      </c>
      <c r="D43" s="2"/>
      <c r="E43" s="2"/>
      <c r="F43" s="2"/>
      <c r="G43" s="2"/>
      <c r="H43" s="2">
        <v>9699600</v>
      </c>
      <c r="I43" s="2">
        <v>849600</v>
      </c>
      <c r="J43" s="2"/>
      <c r="K43" s="2"/>
      <c r="L43" s="1">
        <f t="shared" ref="L43" si="25">B43+D43+F43+H43+J43</f>
        <v>11648960</v>
      </c>
      <c r="M43" s="12">
        <f t="shared" ref="M43" si="26">C43+E43+G43+I43+K43</f>
        <v>8681260</v>
      </c>
      <c r="N43" s="18">
        <f>L43+M43</f>
        <v>20330220</v>
      </c>
      <c r="P43" s="4" t="s">
        <v>16</v>
      </c>
      <c r="Q43" s="2">
        <v>944</v>
      </c>
      <c r="R43" s="2">
        <v>1652</v>
      </c>
      <c r="S43" s="2">
        <v>0</v>
      </c>
      <c r="T43" s="2">
        <v>0</v>
      </c>
      <c r="U43" s="2">
        <v>0</v>
      </c>
      <c r="V43" s="2">
        <v>0</v>
      </c>
      <c r="W43" s="2">
        <v>944</v>
      </c>
      <c r="X43" s="2">
        <v>472</v>
      </c>
      <c r="Y43" s="2">
        <v>0</v>
      </c>
      <c r="Z43" s="2">
        <v>0</v>
      </c>
      <c r="AA43" s="1">
        <f t="shared" ref="AA43" si="27">Q43+S43+U43+W43+Y43</f>
        <v>1888</v>
      </c>
      <c r="AB43" s="12">
        <f t="shared" ref="AB43" si="28">R43+T43+V43+X43+Z43</f>
        <v>2124</v>
      </c>
      <c r="AC43" s="18">
        <f>AA43+AB43</f>
        <v>4012</v>
      </c>
      <c r="AE43" s="4" t="s">
        <v>16</v>
      </c>
      <c r="AF43" s="2">
        <f t="shared" ref="AF43:AO43" si="29">IFERROR(B43/Q43, "N.A.")</f>
        <v>2065</v>
      </c>
      <c r="AG43" s="2">
        <f t="shared" si="29"/>
        <v>4740.7142857142862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10275</v>
      </c>
      <c r="AM43" s="2">
        <f t="shared" si="29"/>
        <v>1800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6170</v>
      </c>
      <c r="AQ43" s="16">
        <f t="shared" ref="AQ43" si="31">IFERROR(M43/AB43, "N.A.")</f>
        <v>4087.2222222222222</v>
      </c>
      <c r="AR43" s="13">
        <f t="shared" ref="AR43" si="32">IFERROR(N43/AC43, "N.A.")</f>
        <v>5067.3529411764703</v>
      </c>
    </row>
    <row r="44" spans="1:44" ht="15" customHeight="1" thickBot="1" x14ac:dyDescent="0.3">
      <c r="A44" s="5" t="s">
        <v>0</v>
      </c>
      <c r="B44" s="46">
        <f>B43+C43</f>
        <v>9781020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10549200</v>
      </c>
      <c r="I44" s="47"/>
      <c r="J44" s="46">
        <f>J43+K43</f>
        <v>0</v>
      </c>
      <c r="K44" s="47"/>
      <c r="L44" s="46">
        <f>L43+M43</f>
        <v>20330220</v>
      </c>
      <c r="M44" s="50"/>
      <c r="N44" s="19">
        <f>B44+D44+F44+H44+J44</f>
        <v>20330220</v>
      </c>
      <c r="P44" s="5" t="s">
        <v>0</v>
      </c>
      <c r="Q44" s="46">
        <f>Q43+R43</f>
        <v>2596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1416</v>
      </c>
      <c r="X44" s="47"/>
      <c r="Y44" s="46">
        <f>Y43+Z43</f>
        <v>0</v>
      </c>
      <c r="Z44" s="47"/>
      <c r="AA44" s="46">
        <f>AA43+AB43</f>
        <v>4012</v>
      </c>
      <c r="AB44" s="50"/>
      <c r="AC44" s="19">
        <f>Q44+S44+U44+W44+Y44</f>
        <v>4012</v>
      </c>
      <c r="AE44" s="5" t="s">
        <v>0</v>
      </c>
      <c r="AF44" s="48">
        <f>IFERROR(B44/Q44,"N.A.")</f>
        <v>3767.7272727272725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7450</v>
      </c>
      <c r="AM44" s="49"/>
      <c r="AN44" s="48" t="str">
        <f>IFERROR(J44/Y44,"N.A.")</f>
        <v>N.A.</v>
      </c>
      <c r="AO44" s="49"/>
      <c r="AP44" s="48">
        <f>IFERROR(L44/AA44,"N.A.")</f>
        <v>5067.3529411764703</v>
      </c>
      <c r="AQ44" s="49"/>
      <c r="AR44" s="17">
        <f>IFERROR(N44/AC44, "N.A.")</f>
        <v>5067.3529411764703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24163953</v>
      </c>
      <c r="C15" s="2"/>
      <c r="D15" s="2">
        <v>7891923.9999999991</v>
      </c>
      <c r="E15" s="2"/>
      <c r="F15" s="2">
        <v>16650789.999999998</v>
      </c>
      <c r="G15" s="2"/>
      <c r="H15" s="2">
        <v>58216552.000000015</v>
      </c>
      <c r="I15" s="2"/>
      <c r="J15" s="2">
        <v>0</v>
      </c>
      <c r="K15" s="2"/>
      <c r="L15" s="1">
        <f t="shared" ref="L15:M18" si="0">B15+D15+F15+H15+J15</f>
        <v>106923219.00000001</v>
      </c>
      <c r="M15" s="12">
        <f t="shared" si="0"/>
        <v>0</v>
      </c>
      <c r="N15" s="13">
        <f>L15+M15</f>
        <v>106923219.00000001</v>
      </c>
      <c r="P15" s="3" t="s">
        <v>12</v>
      </c>
      <c r="Q15" s="2">
        <v>6975</v>
      </c>
      <c r="R15" s="2">
        <v>0</v>
      </c>
      <c r="S15" s="2">
        <v>3010</v>
      </c>
      <c r="T15" s="2">
        <v>0</v>
      </c>
      <c r="U15" s="2">
        <v>3103</v>
      </c>
      <c r="V15" s="2">
        <v>0</v>
      </c>
      <c r="W15" s="2">
        <v>22546</v>
      </c>
      <c r="X15" s="2">
        <v>0</v>
      </c>
      <c r="Y15" s="2">
        <v>4013</v>
      </c>
      <c r="Z15" s="2">
        <v>0</v>
      </c>
      <c r="AA15" s="1">
        <f t="shared" ref="AA15:AB18" si="1">Q15+S15+U15+W15+Y15</f>
        <v>39647</v>
      </c>
      <c r="AB15" s="12">
        <f t="shared" si="1"/>
        <v>0</v>
      </c>
      <c r="AC15" s="13">
        <f>AA15+AB15</f>
        <v>39647</v>
      </c>
      <c r="AE15" s="3" t="s">
        <v>12</v>
      </c>
      <c r="AF15" s="2">
        <f t="shared" ref="AF15:AR18" si="2">IFERROR(B15/Q15, "N.A.")</f>
        <v>3464.3660215053765</v>
      </c>
      <c r="AG15" s="2" t="str">
        <f t="shared" si="2"/>
        <v>N.A.</v>
      </c>
      <c r="AH15" s="2">
        <f t="shared" si="2"/>
        <v>2621.9016611295679</v>
      </c>
      <c r="AI15" s="2" t="str">
        <f t="shared" si="2"/>
        <v>N.A.</v>
      </c>
      <c r="AJ15" s="2">
        <f t="shared" si="2"/>
        <v>5366.029648727038</v>
      </c>
      <c r="AK15" s="2" t="str">
        <f t="shared" si="2"/>
        <v>N.A.</v>
      </c>
      <c r="AL15" s="2">
        <f t="shared" si="2"/>
        <v>2582.1233034684651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2696.8804449264767</v>
      </c>
      <c r="AQ15" s="16" t="str">
        <f t="shared" si="2"/>
        <v>N.A.</v>
      </c>
      <c r="AR15" s="13">
        <f t="shared" si="2"/>
        <v>2696.8804449264767</v>
      </c>
    </row>
    <row r="16" spans="1:44" ht="15" customHeight="1" thickBot="1" x14ac:dyDescent="0.3">
      <c r="A16" s="3" t="s">
        <v>13</v>
      </c>
      <c r="B16" s="2">
        <v>9800871</v>
      </c>
      <c r="C16" s="2">
        <v>4209280</v>
      </c>
      <c r="D16" s="2">
        <v>161895</v>
      </c>
      <c r="E16" s="2">
        <v>53535</v>
      </c>
      <c r="F16" s="2"/>
      <c r="G16" s="2"/>
      <c r="H16" s="2"/>
      <c r="I16" s="2"/>
      <c r="J16" s="2"/>
      <c r="K16" s="2"/>
      <c r="L16" s="1">
        <f t="shared" si="0"/>
        <v>9962766</v>
      </c>
      <c r="M16" s="12">
        <f t="shared" si="0"/>
        <v>4262815</v>
      </c>
      <c r="N16" s="13">
        <f>L16+M16</f>
        <v>14225581</v>
      </c>
      <c r="P16" s="3" t="s">
        <v>13</v>
      </c>
      <c r="Q16" s="2">
        <v>5684</v>
      </c>
      <c r="R16" s="2">
        <v>1583</v>
      </c>
      <c r="S16" s="2">
        <v>127</v>
      </c>
      <c r="T16" s="2">
        <v>83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5811</v>
      </c>
      <c r="AB16" s="12">
        <f t="shared" si="1"/>
        <v>1666</v>
      </c>
      <c r="AC16" s="13">
        <f>AA16+AB16</f>
        <v>7477</v>
      </c>
      <c r="AE16" s="3" t="s">
        <v>13</v>
      </c>
      <c r="AF16" s="2">
        <f t="shared" si="2"/>
        <v>1724.2911681914145</v>
      </c>
      <c r="AG16" s="2">
        <f t="shared" si="2"/>
        <v>2659.0524320909667</v>
      </c>
      <c r="AH16" s="2">
        <f t="shared" si="2"/>
        <v>1274.7637795275591</v>
      </c>
      <c r="AI16" s="2">
        <f t="shared" si="2"/>
        <v>645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1714.4667010841508</v>
      </c>
      <c r="AQ16" s="16">
        <f t="shared" si="2"/>
        <v>2558.7124849939978</v>
      </c>
      <c r="AR16" s="13">
        <f t="shared" si="2"/>
        <v>1902.5787080379832</v>
      </c>
    </row>
    <row r="17" spans="1:44" ht="15" customHeight="1" thickBot="1" x14ac:dyDescent="0.3">
      <c r="A17" s="3" t="s">
        <v>14</v>
      </c>
      <c r="B17" s="2">
        <v>58909931</v>
      </c>
      <c r="C17" s="2">
        <v>310093360.9999997</v>
      </c>
      <c r="D17" s="2">
        <v>16772912</v>
      </c>
      <c r="E17" s="2">
        <v>3384580.0000000005</v>
      </c>
      <c r="F17" s="2"/>
      <c r="G17" s="2">
        <v>33576930.000000007</v>
      </c>
      <c r="H17" s="2"/>
      <c r="I17" s="2">
        <v>27043644</v>
      </c>
      <c r="J17" s="2">
        <v>0</v>
      </c>
      <c r="K17" s="2"/>
      <c r="L17" s="1">
        <f t="shared" si="0"/>
        <v>75682843</v>
      </c>
      <c r="M17" s="12">
        <f t="shared" si="0"/>
        <v>374098514.9999997</v>
      </c>
      <c r="N17" s="13">
        <f>L17+M17</f>
        <v>449781357.9999997</v>
      </c>
      <c r="P17" s="3" t="s">
        <v>14</v>
      </c>
      <c r="Q17" s="2">
        <v>16772</v>
      </c>
      <c r="R17" s="2">
        <v>56780</v>
      </c>
      <c r="S17" s="2">
        <v>4657</v>
      </c>
      <c r="T17" s="2">
        <v>811</v>
      </c>
      <c r="U17" s="2">
        <v>0</v>
      </c>
      <c r="V17" s="2">
        <v>3143</v>
      </c>
      <c r="W17" s="2">
        <v>0</v>
      </c>
      <c r="X17" s="2">
        <v>4674</v>
      </c>
      <c r="Y17" s="2">
        <v>5432</v>
      </c>
      <c r="Z17" s="2">
        <v>0</v>
      </c>
      <c r="AA17" s="1">
        <f t="shared" si="1"/>
        <v>26861</v>
      </c>
      <c r="AB17" s="12">
        <f t="shared" si="1"/>
        <v>65408</v>
      </c>
      <c r="AC17" s="13">
        <f>AA17+AB17</f>
        <v>92269</v>
      </c>
      <c r="AE17" s="3" t="s">
        <v>14</v>
      </c>
      <c r="AF17" s="2">
        <f t="shared" si="2"/>
        <v>3512.3975077510136</v>
      </c>
      <c r="AG17" s="2">
        <f t="shared" si="2"/>
        <v>5461.3131560408538</v>
      </c>
      <c r="AH17" s="2">
        <f t="shared" si="2"/>
        <v>3601.656001717844</v>
      </c>
      <c r="AI17" s="2">
        <f t="shared" si="2"/>
        <v>4173.341553637485</v>
      </c>
      <c r="AJ17" s="2" t="str">
        <f t="shared" si="2"/>
        <v>N.A.</v>
      </c>
      <c r="AK17" s="2">
        <f t="shared" si="2"/>
        <v>10683.083041679925</v>
      </c>
      <c r="AL17" s="2" t="str">
        <f t="shared" si="2"/>
        <v>N.A.</v>
      </c>
      <c r="AM17" s="2">
        <f t="shared" si="2"/>
        <v>5785.9743260590503</v>
      </c>
      <c r="AN17" s="2">
        <f t="shared" si="2"/>
        <v>0</v>
      </c>
      <c r="AO17" s="2" t="str">
        <f t="shared" si="2"/>
        <v>N.A.</v>
      </c>
      <c r="AP17" s="15">
        <f t="shared" si="2"/>
        <v>2817.5735452887084</v>
      </c>
      <c r="AQ17" s="16">
        <f t="shared" si="2"/>
        <v>5719.4611515410916</v>
      </c>
      <c r="AR17" s="13">
        <f t="shared" si="2"/>
        <v>4874.6746794698074</v>
      </c>
    </row>
    <row r="18" spans="1:44" ht="15" customHeight="1" thickBot="1" x14ac:dyDescent="0.3">
      <c r="A18" s="3" t="s">
        <v>15</v>
      </c>
      <c r="B18" s="2">
        <v>7752126.0000000009</v>
      </c>
      <c r="C18" s="2">
        <v>1133480</v>
      </c>
      <c r="D18" s="2">
        <v>3993934.9999999986</v>
      </c>
      <c r="E18" s="2"/>
      <c r="F18" s="2"/>
      <c r="G18" s="2">
        <v>12455929.000000002</v>
      </c>
      <c r="H18" s="2">
        <v>3024675.0000000009</v>
      </c>
      <c r="I18" s="2"/>
      <c r="J18" s="2">
        <v>0</v>
      </c>
      <c r="K18" s="2"/>
      <c r="L18" s="1">
        <f t="shared" si="0"/>
        <v>14770736</v>
      </c>
      <c r="M18" s="12">
        <f t="shared" si="0"/>
        <v>13589409.000000002</v>
      </c>
      <c r="N18" s="13">
        <f>L18+M18</f>
        <v>28360145</v>
      </c>
      <c r="P18" s="3" t="s">
        <v>15</v>
      </c>
      <c r="Q18" s="2">
        <v>3339</v>
      </c>
      <c r="R18" s="2">
        <v>541</v>
      </c>
      <c r="S18" s="2">
        <v>1287</v>
      </c>
      <c r="T18" s="2">
        <v>0</v>
      </c>
      <c r="U18" s="2">
        <v>0</v>
      </c>
      <c r="V18" s="2">
        <v>1781</v>
      </c>
      <c r="W18" s="2">
        <v>4130</v>
      </c>
      <c r="X18" s="2">
        <v>0</v>
      </c>
      <c r="Y18" s="2">
        <v>3151</v>
      </c>
      <c r="Z18" s="2">
        <v>0</v>
      </c>
      <c r="AA18" s="1">
        <f t="shared" si="1"/>
        <v>11907</v>
      </c>
      <c r="AB18" s="12">
        <f t="shared" si="1"/>
        <v>2322</v>
      </c>
      <c r="AC18" s="18">
        <f>AA18+AB18</f>
        <v>14229</v>
      </c>
      <c r="AE18" s="3" t="s">
        <v>15</v>
      </c>
      <c r="AF18" s="2">
        <f t="shared" si="2"/>
        <v>2321.6909254267748</v>
      </c>
      <c r="AG18" s="2">
        <f t="shared" si="2"/>
        <v>2095.1571164510165</v>
      </c>
      <c r="AH18" s="2">
        <f t="shared" si="2"/>
        <v>3103.2905982905972</v>
      </c>
      <c r="AI18" s="2" t="str">
        <f t="shared" si="2"/>
        <v>N.A.</v>
      </c>
      <c r="AJ18" s="2" t="str">
        <f t="shared" si="2"/>
        <v>N.A.</v>
      </c>
      <c r="AK18" s="2">
        <f t="shared" si="2"/>
        <v>6993.7838293093782</v>
      </c>
      <c r="AL18" s="2">
        <f t="shared" si="2"/>
        <v>732.36682808716728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1240.5086083816243</v>
      </c>
      <c r="AQ18" s="16">
        <f t="shared" si="2"/>
        <v>5852.4586563307503</v>
      </c>
      <c r="AR18" s="13">
        <f t="shared" si="2"/>
        <v>1993.1228477053903</v>
      </c>
    </row>
    <row r="19" spans="1:44" ht="15" customHeight="1" thickBot="1" x14ac:dyDescent="0.3">
      <c r="A19" s="4" t="s">
        <v>16</v>
      </c>
      <c r="B19" s="2">
        <v>100626880.99999997</v>
      </c>
      <c r="C19" s="2">
        <v>315436120.99999994</v>
      </c>
      <c r="D19" s="2">
        <v>28820666.000000004</v>
      </c>
      <c r="E19" s="2">
        <v>3438115</v>
      </c>
      <c r="F19" s="2">
        <v>16650789.999999998</v>
      </c>
      <c r="G19" s="2">
        <v>46032859</v>
      </c>
      <c r="H19" s="2">
        <v>61241226.999999933</v>
      </c>
      <c r="I19" s="2">
        <v>27043644</v>
      </c>
      <c r="J19" s="2">
        <v>0</v>
      </c>
      <c r="K19" s="2"/>
      <c r="L19" s="1">
        <f t="shared" ref="L19" si="3">B19+D19+F19+H19+J19</f>
        <v>207339563.99999991</v>
      </c>
      <c r="M19" s="12">
        <f t="shared" ref="M19" si="4">C19+E19+G19+I19+K19</f>
        <v>391950738.99999994</v>
      </c>
      <c r="N19" s="18">
        <f>L19+M19</f>
        <v>599290302.99999988</v>
      </c>
      <c r="P19" s="4" t="s">
        <v>16</v>
      </c>
      <c r="Q19" s="2">
        <v>32770</v>
      </c>
      <c r="R19" s="2">
        <v>58904</v>
      </c>
      <c r="S19" s="2">
        <v>9081</v>
      </c>
      <c r="T19" s="2">
        <v>894</v>
      </c>
      <c r="U19" s="2">
        <v>3103</v>
      </c>
      <c r="V19" s="2">
        <v>4924</v>
      </c>
      <c r="W19" s="2">
        <v>26676</v>
      </c>
      <c r="X19" s="2">
        <v>4674</v>
      </c>
      <c r="Y19" s="2">
        <v>12596</v>
      </c>
      <c r="Z19" s="2">
        <v>0</v>
      </c>
      <c r="AA19" s="1">
        <f t="shared" ref="AA19" si="5">Q19+S19+U19+W19+Y19</f>
        <v>84226</v>
      </c>
      <c r="AB19" s="12">
        <f t="shared" ref="AB19" si="6">R19+T19+V19+X19+Z19</f>
        <v>69396</v>
      </c>
      <c r="AC19" s="13">
        <f>AA19+AB19</f>
        <v>153622</v>
      </c>
      <c r="AE19" s="4" t="s">
        <v>16</v>
      </c>
      <c r="AF19" s="2">
        <f t="shared" ref="AF19:AO19" si="7">IFERROR(B19/Q19, "N.A.")</f>
        <v>3070.7012816600541</v>
      </c>
      <c r="AG19" s="2">
        <f t="shared" si="7"/>
        <v>5355.0882962107826</v>
      </c>
      <c r="AH19" s="2">
        <f t="shared" si="7"/>
        <v>3173.7326285651366</v>
      </c>
      <c r="AI19" s="2">
        <f t="shared" si="7"/>
        <v>3845.7662192393736</v>
      </c>
      <c r="AJ19" s="2">
        <f t="shared" si="7"/>
        <v>5366.029648727038</v>
      </c>
      <c r="AK19" s="2">
        <f t="shared" si="7"/>
        <v>9348.671608448416</v>
      </c>
      <c r="AL19" s="2">
        <f t="shared" si="7"/>
        <v>2295.742502624079</v>
      </c>
      <c r="AM19" s="2">
        <f t="shared" si="7"/>
        <v>5785.9743260590503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2461.7049842091506</v>
      </c>
      <c r="AQ19" s="16">
        <f t="shared" ref="AQ19" si="9">IFERROR(M19/AB19, "N.A.")</f>
        <v>5648.0307078217756</v>
      </c>
      <c r="AR19" s="13">
        <f t="shared" ref="AR19" si="10">IFERROR(N19/AC19, "N.A.")</f>
        <v>3901.0708296988705</v>
      </c>
    </row>
    <row r="20" spans="1:44" ht="15" customHeight="1" thickBot="1" x14ac:dyDescent="0.3">
      <c r="A20" s="5" t="s">
        <v>0</v>
      </c>
      <c r="B20" s="46">
        <f>B19+C19</f>
        <v>416063001.99999988</v>
      </c>
      <c r="C20" s="47"/>
      <c r="D20" s="46">
        <f>D19+E19</f>
        <v>32258781.000000004</v>
      </c>
      <c r="E20" s="47"/>
      <c r="F20" s="46">
        <f>F19+G19</f>
        <v>62683649</v>
      </c>
      <c r="G20" s="47"/>
      <c r="H20" s="46">
        <f>H19+I19</f>
        <v>88284870.99999994</v>
      </c>
      <c r="I20" s="47"/>
      <c r="J20" s="46">
        <f>J19+K19</f>
        <v>0</v>
      </c>
      <c r="K20" s="47"/>
      <c r="L20" s="46">
        <f>L19+M19</f>
        <v>599290302.99999988</v>
      </c>
      <c r="M20" s="50"/>
      <c r="N20" s="19">
        <f>B20+D20+F20+H20+J20</f>
        <v>599290302.99999976</v>
      </c>
      <c r="P20" s="5" t="s">
        <v>0</v>
      </c>
      <c r="Q20" s="46">
        <f>Q19+R19</f>
        <v>91674</v>
      </c>
      <c r="R20" s="47"/>
      <c r="S20" s="46">
        <f>S19+T19</f>
        <v>9975</v>
      </c>
      <c r="T20" s="47"/>
      <c r="U20" s="46">
        <f>U19+V19</f>
        <v>8027</v>
      </c>
      <c r="V20" s="47"/>
      <c r="W20" s="46">
        <f>W19+X19</f>
        <v>31350</v>
      </c>
      <c r="X20" s="47"/>
      <c r="Y20" s="46">
        <f>Y19+Z19</f>
        <v>12596</v>
      </c>
      <c r="Z20" s="47"/>
      <c r="AA20" s="46">
        <f>AA19+AB19</f>
        <v>153622</v>
      </c>
      <c r="AB20" s="47"/>
      <c r="AC20" s="20">
        <f>Q20+S20+U20+W20+Y20</f>
        <v>153622</v>
      </c>
      <c r="AE20" s="5" t="s">
        <v>0</v>
      </c>
      <c r="AF20" s="48">
        <f>IFERROR(B20/Q20,"N.A.")</f>
        <v>4538.5060322446916</v>
      </c>
      <c r="AG20" s="49"/>
      <c r="AH20" s="48">
        <f>IFERROR(D20/S20,"N.A.")</f>
        <v>3233.9630075187974</v>
      </c>
      <c r="AI20" s="49"/>
      <c r="AJ20" s="48">
        <f>IFERROR(F20/U20,"N.A.")</f>
        <v>7809.1004111124957</v>
      </c>
      <c r="AK20" s="49"/>
      <c r="AL20" s="48">
        <f>IFERROR(H20/W20,"N.A.")</f>
        <v>2816.1043381180202</v>
      </c>
      <c r="AM20" s="49"/>
      <c r="AN20" s="48">
        <f>IFERROR(J20/Y20,"N.A.")</f>
        <v>0</v>
      </c>
      <c r="AO20" s="49"/>
      <c r="AP20" s="48">
        <f>IFERROR(L20/AA20,"N.A.")</f>
        <v>3901.0708296988705</v>
      </c>
      <c r="AQ20" s="49"/>
      <c r="AR20" s="17">
        <f>IFERROR(N20/AC20, "N.A.")</f>
        <v>3901.0708296988696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21735484.999999993</v>
      </c>
      <c r="C27" s="2"/>
      <c r="D27" s="2">
        <v>7575443.9999999991</v>
      </c>
      <c r="E27" s="2"/>
      <c r="F27" s="2">
        <v>14138129.999999996</v>
      </c>
      <c r="G27" s="2"/>
      <c r="H27" s="2">
        <v>26193378</v>
      </c>
      <c r="I27" s="2"/>
      <c r="J27" s="2">
        <v>0</v>
      </c>
      <c r="K27" s="2"/>
      <c r="L27" s="1">
        <f t="shared" ref="L27:M30" si="11">B27+D27+F27+H27+J27</f>
        <v>69642436.999999985</v>
      </c>
      <c r="M27" s="12">
        <f t="shared" si="11"/>
        <v>0</v>
      </c>
      <c r="N27" s="13">
        <f>L27+M27</f>
        <v>69642436.999999985</v>
      </c>
      <c r="P27" s="3" t="s">
        <v>12</v>
      </c>
      <c r="Q27" s="2">
        <v>5624</v>
      </c>
      <c r="R27" s="2">
        <v>0</v>
      </c>
      <c r="S27" s="2">
        <v>2851</v>
      </c>
      <c r="T27" s="2">
        <v>0</v>
      </c>
      <c r="U27" s="2">
        <v>2560</v>
      </c>
      <c r="V27" s="2">
        <v>0</v>
      </c>
      <c r="W27" s="2">
        <v>7694</v>
      </c>
      <c r="X27" s="2">
        <v>0</v>
      </c>
      <c r="Y27" s="2">
        <v>1000</v>
      </c>
      <c r="Z27" s="2">
        <v>0</v>
      </c>
      <c r="AA27" s="1">
        <f t="shared" ref="AA27:AB30" si="12">Q27+S27+U27+W27+Y27</f>
        <v>19729</v>
      </c>
      <c r="AB27" s="12">
        <f t="shared" si="12"/>
        <v>0</v>
      </c>
      <c r="AC27" s="13">
        <f>AA27+AB27</f>
        <v>19729</v>
      </c>
      <c r="AE27" s="3" t="s">
        <v>12</v>
      </c>
      <c r="AF27" s="2">
        <f t="shared" ref="AF27:AR30" si="13">IFERROR(B27/Q27, "N.A.")</f>
        <v>3864.7732930298707</v>
      </c>
      <c r="AG27" s="2" t="str">
        <f t="shared" si="13"/>
        <v>N.A.</v>
      </c>
      <c r="AH27" s="2">
        <f t="shared" si="13"/>
        <v>2657.1182041388984</v>
      </c>
      <c r="AI27" s="2" t="str">
        <f t="shared" si="13"/>
        <v>N.A.</v>
      </c>
      <c r="AJ27" s="2">
        <f t="shared" si="13"/>
        <v>5522.7070312499982</v>
      </c>
      <c r="AK27" s="2" t="str">
        <f t="shared" si="13"/>
        <v>N.A.</v>
      </c>
      <c r="AL27" s="2">
        <f t="shared" si="13"/>
        <v>3404.3901741616846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3529.9527092097919</v>
      </c>
      <c r="AQ27" s="16" t="str">
        <f t="shared" si="13"/>
        <v>N.A.</v>
      </c>
      <c r="AR27" s="13">
        <f t="shared" si="13"/>
        <v>3529.9527092097919</v>
      </c>
    </row>
    <row r="28" spans="1:44" ht="15" customHeight="1" thickBot="1" x14ac:dyDescent="0.3">
      <c r="A28" s="3" t="s">
        <v>13</v>
      </c>
      <c r="B28" s="2">
        <v>709880</v>
      </c>
      <c r="C28" s="2">
        <v>123200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709880</v>
      </c>
      <c r="M28" s="12">
        <f t="shared" si="11"/>
        <v>123200</v>
      </c>
      <c r="N28" s="13">
        <f>L28+M28</f>
        <v>833080</v>
      </c>
      <c r="P28" s="3" t="s">
        <v>13</v>
      </c>
      <c r="Q28" s="2">
        <v>556</v>
      </c>
      <c r="R28" s="2">
        <v>77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556</v>
      </c>
      <c r="AB28" s="12">
        <f t="shared" si="12"/>
        <v>77</v>
      </c>
      <c r="AC28" s="13">
        <f>AA28+AB28</f>
        <v>633</v>
      </c>
      <c r="AE28" s="3" t="s">
        <v>13</v>
      </c>
      <c r="AF28" s="2">
        <f t="shared" si="13"/>
        <v>1276.7625899280577</v>
      </c>
      <c r="AG28" s="2">
        <f t="shared" si="13"/>
        <v>1600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1276.7625899280577</v>
      </c>
      <c r="AQ28" s="16">
        <f t="shared" si="13"/>
        <v>1600</v>
      </c>
      <c r="AR28" s="13">
        <f t="shared" si="13"/>
        <v>1316.08214849921</v>
      </c>
    </row>
    <row r="29" spans="1:44" ht="15" customHeight="1" thickBot="1" x14ac:dyDescent="0.3">
      <c r="A29" s="3" t="s">
        <v>14</v>
      </c>
      <c r="B29" s="2">
        <v>39624320</v>
      </c>
      <c r="C29" s="2">
        <v>185137443.99999997</v>
      </c>
      <c r="D29" s="2">
        <v>13562272</v>
      </c>
      <c r="E29" s="2">
        <v>2275180</v>
      </c>
      <c r="F29" s="2"/>
      <c r="G29" s="2">
        <v>20258930</v>
      </c>
      <c r="H29" s="2"/>
      <c r="I29" s="2">
        <v>21495344.000000004</v>
      </c>
      <c r="J29" s="2">
        <v>0</v>
      </c>
      <c r="K29" s="2"/>
      <c r="L29" s="1">
        <f t="shared" si="11"/>
        <v>53186592</v>
      </c>
      <c r="M29" s="12">
        <f t="shared" si="11"/>
        <v>229166897.99999997</v>
      </c>
      <c r="N29" s="13">
        <f>L29+M29</f>
        <v>282353490</v>
      </c>
      <c r="P29" s="3" t="s">
        <v>14</v>
      </c>
      <c r="Q29" s="2">
        <v>10288</v>
      </c>
      <c r="R29" s="2">
        <v>36401</v>
      </c>
      <c r="S29" s="2">
        <v>3013</v>
      </c>
      <c r="T29" s="2">
        <v>596</v>
      </c>
      <c r="U29" s="2">
        <v>0</v>
      </c>
      <c r="V29" s="2">
        <v>2042</v>
      </c>
      <c r="W29" s="2">
        <v>0</v>
      </c>
      <c r="X29" s="2">
        <v>2872</v>
      </c>
      <c r="Y29" s="2">
        <v>1582</v>
      </c>
      <c r="Z29" s="2">
        <v>0</v>
      </c>
      <c r="AA29" s="1">
        <f t="shared" si="12"/>
        <v>14883</v>
      </c>
      <c r="AB29" s="12">
        <f t="shared" si="12"/>
        <v>41911</v>
      </c>
      <c r="AC29" s="13">
        <f>AA29+AB29</f>
        <v>56794</v>
      </c>
      <c r="AE29" s="3" t="s">
        <v>14</v>
      </c>
      <c r="AF29" s="2">
        <f t="shared" si="13"/>
        <v>3851.5085536547435</v>
      </c>
      <c r="AG29" s="2">
        <f t="shared" si="13"/>
        <v>5086.0537897310505</v>
      </c>
      <c r="AH29" s="2">
        <f t="shared" si="13"/>
        <v>4501.2519083969464</v>
      </c>
      <c r="AI29" s="2">
        <f t="shared" si="13"/>
        <v>3817.4161073825503</v>
      </c>
      <c r="AJ29" s="2" t="str">
        <f t="shared" si="13"/>
        <v>N.A.</v>
      </c>
      <c r="AK29" s="2">
        <f t="shared" si="13"/>
        <v>9921.1214495592558</v>
      </c>
      <c r="AL29" s="2" t="str">
        <f t="shared" si="13"/>
        <v>N.A.</v>
      </c>
      <c r="AM29" s="2">
        <f t="shared" si="13"/>
        <v>7484.451253481895</v>
      </c>
      <c r="AN29" s="2">
        <f t="shared" si="13"/>
        <v>0</v>
      </c>
      <c r="AO29" s="2" t="str">
        <f t="shared" si="13"/>
        <v>N.A.</v>
      </c>
      <c r="AP29" s="15">
        <f t="shared" si="13"/>
        <v>3573.6472485386012</v>
      </c>
      <c r="AQ29" s="16">
        <f t="shared" si="13"/>
        <v>5467.9415427930608</v>
      </c>
      <c r="AR29" s="13">
        <f t="shared" si="13"/>
        <v>4971.5373102792546</v>
      </c>
    </row>
    <row r="30" spans="1:44" ht="15" customHeight="1" thickBot="1" x14ac:dyDescent="0.3">
      <c r="A30" s="3" t="s">
        <v>15</v>
      </c>
      <c r="B30" s="2">
        <v>7752126.0000000009</v>
      </c>
      <c r="C30" s="2">
        <v>1133480</v>
      </c>
      <c r="D30" s="2">
        <v>3993934.9999999986</v>
      </c>
      <c r="E30" s="2"/>
      <c r="F30" s="2"/>
      <c r="G30" s="2">
        <v>12455929.000000002</v>
      </c>
      <c r="H30" s="2">
        <v>2544675.0000000005</v>
      </c>
      <c r="I30" s="2"/>
      <c r="J30" s="2">
        <v>0</v>
      </c>
      <c r="K30" s="2"/>
      <c r="L30" s="1">
        <f t="shared" si="11"/>
        <v>14290736</v>
      </c>
      <c r="M30" s="12">
        <f t="shared" si="11"/>
        <v>13589409.000000002</v>
      </c>
      <c r="N30" s="13">
        <f>L30+M30</f>
        <v>27880145</v>
      </c>
      <c r="P30" s="3" t="s">
        <v>15</v>
      </c>
      <c r="Q30" s="2">
        <v>3339</v>
      </c>
      <c r="R30" s="2">
        <v>541</v>
      </c>
      <c r="S30" s="2">
        <v>1287</v>
      </c>
      <c r="T30" s="2">
        <v>0</v>
      </c>
      <c r="U30" s="2">
        <v>0</v>
      </c>
      <c r="V30" s="2">
        <v>1781</v>
      </c>
      <c r="W30" s="2">
        <v>4011</v>
      </c>
      <c r="X30" s="2">
        <v>0</v>
      </c>
      <c r="Y30" s="2">
        <v>1648</v>
      </c>
      <c r="Z30" s="2">
        <v>0</v>
      </c>
      <c r="AA30" s="1">
        <f t="shared" si="12"/>
        <v>10285</v>
      </c>
      <c r="AB30" s="12">
        <f t="shared" si="12"/>
        <v>2322</v>
      </c>
      <c r="AC30" s="18">
        <f>AA30+AB30</f>
        <v>12607</v>
      </c>
      <c r="AE30" s="3" t="s">
        <v>15</v>
      </c>
      <c r="AF30" s="2">
        <f t="shared" si="13"/>
        <v>2321.6909254267748</v>
      </c>
      <c r="AG30" s="2">
        <f t="shared" si="13"/>
        <v>2095.1571164510165</v>
      </c>
      <c r="AH30" s="2">
        <f t="shared" si="13"/>
        <v>3103.2905982905972</v>
      </c>
      <c r="AI30" s="2" t="str">
        <f t="shared" si="13"/>
        <v>N.A.</v>
      </c>
      <c r="AJ30" s="2" t="str">
        <f t="shared" si="13"/>
        <v>N.A.</v>
      </c>
      <c r="AK30" s="2">
        <f t="shared" si="13"/>
        <v>6993.7838293093782</v>
      </c>
      <c r="AL30" s="2">
        <f t="shared" si="13"/>
        <v>634.42408376963363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1389.4736023334954</v>
      </c>
      <c r="AQ30" s="16">
        <f t="shared" si="13"/>
        <v>5852.4586563307503</v>
      </c>
      <c r="AR30" s="13">
        <f t="shared" si="13"/>
        <v>2211.4813199016421</v>
      </c>
    </row>
    <row r="31" spans="1:44" ht="15" customHeight="1" thickBot="1" x14ac:dyDescent="0.3">
      <c r="A31" s="4" t="s">
        <v>16</v>
      </c>
      <c r="B31" s="2">
        <v>69821811.00000003</v>
      </c>
      <c r="C31" s="2">
        <v>186394124.00000006</v>
      </c>
      <c r="D31" s="2">
        <v>25131650.999999996</v>
      </c>
      <c r="E31" s="2">
        <v>2275180</v>
      </c>
      <c r="F31" s="2">
        <v>14138129.999999996</v>
      </c>
      <c r="G31" s="2">
        <v>32714858.999999989</v>
      </c>
      <c r="H31" s="2">
        <v>28738053.000000004</v>
      </c>
      <c r="I31" s="2">
        <v>21495344.000000004</v>
      </c>
      <c r="J31" s="2">
        <v>0</v>
      </c>
      <c r="K31" s="2"/>
      <c r="L31" s="1">
        <f t="shared" ref="L31" si="14">B31+D31+F31+H31+J31</f>
        <v>137829645.00000003</v>
      </c>
      <c r="M31" s="12">
        <f t="shared" ref="M31" si="15">C31+E31+G31+I31+K31</f>
        <v>242879507.00000006</v>
      </c>
      <c r="N31" s="18">
        <f>L31+M31</f>
        <v>380709152.00000012</v>
      </c>
      <c r="P31" s="4" t="s">
        <v>16</v>
      </c>
      <c r="Q31" s="2">
        <v>19807</v>
      </c>
      <c r="R31" s="2">
        <v>37019</v>
      </c>
      <c r="S31" s="2">
        <v>7151</v>
      </c>
      <c r="T31" s="2">
        <v>596</v>
      </c>
      <c r="U31" s="2">
        <v>2560</v>
      </c>
      <c r="V31" s="2">
        <v>3823</v>
      </c>
      <c r="W31" s="2">
        <v>11705</v>
      </c>
      <c r="X31" s="2">
        <v>2872</v>
      </c>
      <c r="Y31" s="2">
        <v>4230</v>
      </c>
      <c r="Z31" s="2">
        <v>0</v>
      </c>
      <c r="AA31" s="1">
        <f t="shared" ref="AA31" si="16">Q31+S31+U31+W31+Y31</f>
        <v>45453</v>
      </c>
      <c r="AB31" s="12">
        <f t="shared" ref="AB31" si="17">R31+T31+V31+X31+Z31</f>
        <v>44310</v>
      </c>
      <c r="AC31" s="13">
        <f>AA31+AB31</f>
        <v>89763</v>
      </c>
      <c r="AE31" s="4" t="s">
        <v>16</v>
      </c>
      <c r="AF31" s="2">
        <f t="shared" ref="AF31:AO31" si="18">IFERROR(B31/Q31, "N.A.")</f>
        <v>3525.1078406623938</v>
      </c>
      <c r="AG31" s="2">
        <f t="shared" si="18"/>
        <v>5035.093438504553</v>
      </c>
      <c r="AH31" s="2">
        <f t="shared" si="18"/>
        <v>3514.4246958467343</v>
      </c>
      <c r="AI31" s="2">
        <f t="shared" si="18"/>
        <v>3817.4161073825503</v>
      </c>
      <c r="AJ31" s="2">
        <f t="shared" si="18"/>
        <v>5522.7070312499982</v>
      </c>
      <c r="AK31" s="2">
        <f t="shared" si="18"/>
        <v>8557.3787601360164</v>
      </c>
      <c r="AL31" s="2">
        <f t="shared" si="18"/>
        <v>2455.1946176847505</v>
      </c>
      <c r="AM31" s="2">
        <f t="shared" si="18"/>
        <v>7484.451253481895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3032.3552900798632</v>
      </c>
      <c r="AQ31" s="16">
        <f t="shared" ref="AQ31" si="20">IFERROR(M31/AB31, "N.A.")</f>
        <v>5481.3700519070198</v>
      </c>
      <c r="AR31" s="13">
        <f t="shared" ref="AR31" si="21">IFERROR(N31/AC31, "N.A.")</f>
        <v>4241.2703675233688</v>
      </c>
    </row>
    <row r="32" spans="1:44" ht="15" customHeight="1" thickBot="1" x14ac:dyDescent="0.3">
      <c r="A32" s="5" t="s">
        <v>0</v>
      </c>
      <c r="B32" s="46">
        <f>B31+C31</f>
        <v>256215935.00000009</v>
      </c>
      <c r="C32" s="47"/>
      <c r="D32" s="46">
        <f>D31+E31</f>
        <v>27406830.999999996</v>
      </c>
      <c r="E32" s="47"/>
      <c r="F32" s="46">
        <f>F31+G31</f>
        <v>46852988.999999985</v>
      </c>
      <c r="G32" s="47"/>
      <c r="H32" s="46">
        <f>H31+I31</f>
        <v>50233397.000000007</v>
      </c>
      <c r="I32" s="47"/>
      <c r="J32" s="46">
        <f>J31+K31</f>
        <v>0</v>
      </c>
      <c r="K32" s="47"/>
      <c r="L32" s="46">
        <f>L31+M31</f>
        <v>380709152.00000012</v>
      </c>
      <c r="M32" s="50"/>
      <c r="N32" s="19">
        <f>B32+D32+F32+H32+J32</f>
        <v>380709152.00000006</v>
      </c>
      <c r="P32" s="5" t="s">
        <v>0</v>
      </c>
      <c r="Q32" s="46">
        <f>Q31+R31</f>
        <v>56826</v>
      </c>
      <c r="R32" s="47"/>
      <c r="S32" s="46">
        <f>S31+T31</f>
        <v>7747</v>
      </c>
      <c r="T32" s="47"/>
      <c r="U32" s="46">
        <f>U31+V31</f>
        <v>6383</v>
      </c>
      <c r="V32" s="47"/>
      <c r="W32" s="46">
        <f>W31+X31</f>
        <v>14577</v>
      </c>
      <c r="X32" s="47"/>
      <c r="Y32" s="46">
        <f>Y31+Z31</f>
        <v>4230</v>
      </c>
      <c r="Z32" s="47"/>
      <c r="AA32" s="46">
        <f>AA31+AB31</f>
        <v>89763</v>
      </c>
      <c r="AB32" s="47"/>
      <c r="AC32" s="20">
        <f>Q32+S32+U32+W32+Y32</f>
        <v>89763</v>
      </c>
      <c r="AE32" s="5" t="s">
        <v>0</v>
      </c>
      <c r="AF32" s="48">
        <f>IFERROR(B32/Q32,"N.A.")</f>
        <v>4508.7800478654153</v>
      </c>
      <c r="AG32" s="49"/>
      <c r="AH32" s="48">
        <f>IFERROR(D32/S32,"N.A.")</f>
        <v>3537.7347360268486</v>
      </c>
      <c r="AI32" s="49"/>
      <c r="AJ32" s="48">
        <f>IFERROR(F32/U32,"N.A.")</f>
        <v>7340.2771424095226</v>
      </c>
      <c r="AK32" s="49"/>
      <c r="AL32" s="48">
        <f>IFERROR(H32/W32,"N.A.")</f>
        <v>3446.0723742882628</v>
      </c>
      <c r="AM32" s="49"/>
      <c r="AN32" s="48">
        <f>IFERROR(J32/Y32,"N.A.")</f>
        <v>0</v>
      </c>
      <c r="AO32" s="49"/>
      <c r="AP32" s="48">
        <f>IFERROR(L32/AA32,"N.A.")</f>
        <v>4241.2703675233688</v>
      </c>
      <c r="AQ32" s="49"/>
      <c r="AR32" s="17">
        <f>IFERROR(N32/AC32, "N.A.")</f>
        <v>4241.2703675233679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2428468</v>
      </c>
      <c r="C39" s="2"/>
      <c r="D39" s="2">
        <v>316479.99999999994</v>
      </c>
      <c r="E39" s="2"/>
      <c r="F39" s="2">
        <v>2512659.9999999995</v>
      </c>
      <c r="G39" s="2"/>
      <c r="H39" s="2">
        <v>32023173.999999993</v>
      </c>
      <c r="I39" s="2"/>
      <c r="J39" s="2">
        <v>0</v>
      </c>
      <c r="K39" s="2"/>
      <c r="L39" s="1">
        <f t="shared" ref="L39:M42" si="22">B39+D39+F39+H39+J39</f>
        <v>37280781.999999993</v>
      </c>
      <c r="M39" s="12">
        <f t="shared" si="22"/>
        <v>0</v>
      </c>
      <c r="N39" s="13">
        <f>L39+M39</f>
        <v>37280781.999999993</v>
      </c>
      <c r="P39" s="3" t="s">
        <v>12</v>
      </c>
      <c r="Q39" s="2">
        <v>1351</v>
      </c>
      <c r="R39" s="2">
        <v>0</v>
      </c>
      <c r="S39" s="2">
        <v>159</v>
      </c>
      <c r="T39" s="2">
        <v>0</v>
      </c>
      <c r="U39" s="2">
        <v>543</v>
      </c>
      <c r="V39" s="2">
        <v>0</v>
      </c>
      <c r="W39" s="2">
        <v>14852</v>
      </c>
      <c r="X39" s="2">
        <v>0</v>
      </c>
      <c r="Y39" s="2">
        <v>3013</v>
      </c>
      <c r="Z39" s="2">
        <v>0</v>
      </c>
      <c r="AA39" s="1">
        <f t="shared" ref="AA39:AB42" si="23">Q39+S39+U39+W39+Y39</f>
        <v>19918</v>
      </c>
      <c r="AB39" s="12">
        <f t="shared" si="23"/>
        <v>0</v>
      </c>
      <c r="AC39" s="13">
        <f>AA39+AB39</f>
        <v>19918</v>
      </c>
      <c r="AE39" s="3" t="s">
        <v>12</v>
      </c>
      <c r="AF39" s="2">
        <f t="shared" ref="AF39:AR42" si="24">IFERROR(B39/Q39, "N.A.")</f>
        <v>1797.5336787564768</v>
      </c>
      <c r="AG39" s="2" t="str">
        <f t="shared" si="24"/>
        <v>N.A.</v>
      </c>
      <c r="AH39" s="2">
        <f t="shared" si="24"/>
        <v>1990.4402515723266</v>
      </c>
      <c r="AI39" s="2" t="str">
        <f t="shared" si="24"/>
        <v>N.A.</v>
      </c>
      <c r="AJ39" s="2">
        <f t="shared" si="24"/>
        <v>4627.3664825046035</v>
      </c>
      <c r="AK39" s="2" t="str">
        <f t="shared" si="24"/>
        <v>N.A.</v>
      </c>
      <c r="AL39" s="2">
        <f t="shared" si="24"/>
        <v>2156.152302720172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1871.7131238076108</v>
      </c>
      <c r="AQ39" s="16" t="str">
        <f t="shared" si="24"/>
        <v>N.A.</v>
      </c>
      <c r="AR39" s="13">
        <f t="shared" si="24"/>
        <v>1871.7131238076108</v>
      </c>
    </row>
    <row r="40" spans="1:44" ht="15" customHeight="1" thickBot="1" x14ac:dyDescent="0.3">
      <c r="A40" s="3" t="s">
        <v>13</v>
      </c>
      <c r="B40" s="2">
        <v>9090991</v>
      </c>
      <c r="C40" s="2">
        <v>4086080</v>
      </c>
      <c r="D40" s="2">
        <v>161895</v>
      </c>
      <c r="E40" s="2">
        <v>53535</v>
      </c>
      <c r="F40" s="2"/>
      <c r="G40" s="2"/>
      <c r="H40" s="2"/>
      <c r="I40" s="2"/>
      <c r="J40" s="2"/>
      <c r="K40" s="2"/>
      <c r="L40" s="1">
        <f t="shared" si="22"/>
        <v>9252886</v>
      </c>
      <c r="M40" s="12">
        <f t="shared" si="22"/>
        <v>4139615</v>
      </c>
      <c r="N40" s="13">
        <f>L40+M40</f>
        <v>13392501</v>
      </c>
      <c r="P40" s="3" t="s">
        <v>13</v>
      </c>
      <c r="Q40" s="2">
        <v>5128</v>
      </c>
      <c r="R40" s="2">
        <v>1506</v>
      </c>
      <c r="S40" s="2">
        <v>127</v>
      </c>
      <c r="T40" s="2">
        <v>83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5255</v>
      </c>
      <c r="AB40" s="12">
        <f t="shared" si="23"/>
        <v>1589</v>
      </c>
      <c r="AC40" s="13">
        <f>AA40+AB40</f>
        <v>6844</v>
      </c>
      <c r="AE40" s="3" t="s">
        <v>13</v>
      </c>
      <c r="AF40" s="2">
        <f t="shared" si="24"/>
        <v>1772.8141575663026</v>
      </c>
      <c r="AG40" s="2">
        <f t="shared" si="24"/>
        <v>2713.2005312084993</v>
      </c>
      <c r="AH40" s="2">
        <f t="shared" si="24"/>
        <v>1274.7637795275591</v>
      </c>
      <c r="AI40" s="2">
        <f t="shared" si="24"/>
        <v>645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1760.7775451950524</v>
      </c>
      <c r="AQ40" s="16">
        <f t="shared" si="24"/>
        <v>2605.1699181875392</v>
      </c>
      <c r="AR40" s="13">
        <f t="shared" si="24"/>
        <v>1956.8236411455289</v>
      </c>
    </row>
    <row r="41" spans="1:44" ht="15" customHeight="1" thickBot="1" x14ac:dyDescent="0.3">
      <c r="A41" s="3" t="s">
        <v>14</v>
      </c>
      <c r="B41" s="2">
        <v>19285611</v>
      </c>
      <c r="C41" s="2">
        <v>124955916.99999999</v>
      </c>
      <c r="D41" s="2">
        <v>3210640</v>
      </c>
      <c r="E41" s="2">
        <v>1109400</v>
      </c>
      <c r="F41" s="2"/>
      <c r="G41" s="2">
        <v>13318000.000000002</v>
      </c>
      <c r="H41" s="2"/>
      <c r="I41" s="2">
        <v>5548300</v>
      </c>
      <c r="J41" s="2">
        <v>0</v>
      </c>
      <c r="K41" s="2"/>
      <c r="L41" s="1">
        <f t="shared" si="22"/>
        <v>22496251</v>
      </c>
      <c r="M41" s="12">
        <f t="shared" si="22"/>
        <v>144931617</v>
      </c>
      <c r="N41" s="13">
        <f>L41+M41</f>
        <v>167427868</v>
      </c>
      <c r="P41" s="3" t="s">
        <v>14</v>
      </c>
      <c r="Q41" s="2">
        <v>6484</v>
      </c>
      <c r="R41" s="2">
        <v>20379</v>
      </c>
      <c r="S41" s="2">
        <v>1644</v>
      </c>
      <c r="T41" s="2">
        <v>215</v>
      </c>
      <c r="U41" s="2">
        <v>0</v>
      </c>
      <c r="V41" s="2">
        <v>1101</v>
      </c>
      <c r="W41" s="2">
        <v>0</v>
      </c>
      <c r="X41" s="2">
        <v>1802</v>
      </c>
      <c r="Y41" s="2">
        <v>3850</v>
      </c>
      <c r="Z41" s="2">
        <v>0</v>
      </c>
      <c r="AA41" s="1">
        <f t="shared" si="23"/>
        <v>11978</v>
      </c>
      <c r="AB41" s="12">
        <f t="shared" si="23"/>
        <v>23497</v>
      </c>
      <c r="AC41" s="13">
        <f>AA41+AB41</f>
        <v>35475</v>
      </c>
      <c r="AE41" s="3" t="s">
        <v>14</v>
      </c>
      <c r="AF41" s="2">
        <f t="shared" si="24"/>
        <v>2974.3385256014803</v>
      </c>
      <c r="AG41" s="2">
        <f t="shared" si="24"/>
        <v>6131.6019922469204</v>
      </c>
      <c r="AH41" s="2">
        <f t="shared" si="24"/>
        <v>1952.9440389294405</v>
      </c>
      <c r="AI41" s="2">
        <f t="shared" si="24"/>
        <v>5160</v>
      </c>
      <c r="AJ41" s="2" t="str">
        <f t="shared" si="24"/>
        <v>N.A.</v>
      </c>
      <c r="AK41" s="2">
        <f t="shared" si="24"/>
        <v>12096.276112624888</v>
      </c>
      <c r="AL41" s="2" t="str">
        <f t="shared" si="24"/>
        <v>N.A.</v>
      </c>
      <c r="AM41" s="2">
        <f t="shared" si="24"/>
        <v>3078.9678135405106</v>
      </c>
      <c r="AN41" s="2">
        <f t="shared" si="24"/>
        <v>0</v>
      </c>
      <c r="AO41" s="2" t="str">
        <f t="shared" si="24"/>
        <v>N.A.</v>
      </c>
      <c r="AP41" s="15">
        <f t="shared" si="24"/>
        <v>1878.1308231758223</v>
      </c>
      <c r="AQ41" s="16">
        <f t="shared" si="24"/>
        <v>6168.0902668425761</v>
      </c>
      <c r="AR41" s="13">
        <f t="shared" si="24"/>
        <v>4719.6016349541933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480000</v>
      </c>
      <c r="I42" s="2"/>
      <c r="J42" s="2">
        <v>0</v>
      </c>
      <c r="K42" s="2"/>
      <c r="L42" s="1">
        <f t="shared" si="22"/>
        <v>480000</v>
      </c>
      <c r="M42" s="12">
        <f t="shared" si="22"/>
        <v>0</v>
      </c>
      <c r="N42" s="13">
        <f>L42+M42</f>
        <v>480000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119</v>
      </c>
      <c r="X42" s="2">
        <v>0</v>
      </c>
      <c r="Y42" s="2">
        <v>1503</v>
      </c>
      <c r="Z42" s="2">
        <v>0</v>
      </c>
      <c r="AA42" s="1">
        <f t="shared" si="23"/>
        <v>1622</v>
      </c>
      <c r="AB42" s="12">
        <f t="shared" si="23"/>
        <v>0</v>
      </c>
      <c r="AC42" s="13">
        <f>AA42+AB42</f>
        <v>1622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4033.6134453781515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295.93094944512944</v>
      </c>
      <c r="AQ42" s="16" t="str">
        <f t="shared" si="24"/>
        <v>N.A.</v>
      </c>
      <c r="AR42" s="13">
        <f t="shared" si="24"/>
        <v>295.93094944512944</v>
      </c>
    </row>
    <row r="43" spans="1:44" ht="15" customHeight="1" thickBot="1" x14ac:dyDescent="0.3">
      <c r="A43" s="4" t="s">
        <v>16</v>
      </c>
      <c r="B43" s="2">
        <v>30805069.999999996</v>
      </c>
      <c r="C43" s="2">
        <v>129041997.00000003</v>
      </c>
      <c r="D43" s="2">
        <v>3689015</v>
      </c>
      <c r="E43" s="2">
        <v>1162935</v>
      </c>
      <c r="F43" s="2">
        <v>2512659.9999999995</v>
      </c>
      <c r="G43" s="2">
        <v>13318000.000000002</v>
      </c>
      <c r="H43" s="2">
        <v>32503173.999999996</v>
      </c>
      <c r="I43" s="2">
        <v>5548300</v>
      </c>
      <c r="J43" s="2">
        <v>0</v>
      </c>
      <c r="K43" s="2"/>
      <c r="L43" s="1">
        <f t="shared" ref="L43" si="25">B43+D43+F43+H43+J43</f>
        <v>69509919</v>
      </c>
      <c r="M43" s="12">
        <f t="shared" ref="M43" si="26">C43+E43+G43+I43+K43</f>
        <v>149071232.00000003</v>
      </c>
      <c r="N43" s="18">
        <f>L43+M43</f>
        <v>218581151.00000003</v>
      </c>
      <c r="P43" s="4" t="s">
        <v>16</v>
      </c>
      <c r="Q43" s="2">
        <v>12963</v>
      </c>
      <c r="R43" s="2">
        <v>21885</v>
      </c>
      <c r="S43" s="2">
        <v>1930</v>
      </c>
      <c r="T43" s="2">
        <v>298</v>
      </c>
      <c r="U43" s="2">
        <v>543</v>
      </c>
      <c r="V43" s="2">
        <v>1101</v>
      </c>
      <c r="W43" s="2">
        <v>14971</v>
      </c>
      <c r="X43" s="2">
        <v>1802</v>
      </c>
      <c r="Y43" s="2">
        <v>8366</v>
      </c>
      <c r="Z43" s="2">
        <v>0</v>
      </c>
      <c r="AA43" s="1">
        <f t="shared" ref="AA43" si="27">Q43+S43+U43+W43+Y43</f>
        <v>38773</v>
      </c>
      <c r="AB43" s="12">
        <f t="shared" ref="AB43" si="28">R43+T43+V43+X43+Z43</f>
        <v>25086</v>
      </c>
      <c r="AC43" s="18">
        <f>AA43+AB43</f>
        <v>63859</v>
      </c>
      <c r="AE43" s="4" t="s">
        <v>16</v>
      </c>
      <c r="AF43" s="2">
        <f t="shared" ref="AF43:AO43" si="29">IFERROR(B43/Q43, "N.A.")</f>
        <v>2376.3843246162151</v>
      </c>
      <c r="AG43" s="2">
        <f t="shared" si="29"/>
        <v>5896.3672378341344</v>
      </c>
      <c r="AH43" s="2">
        <f t="shared" si="29"/>
        <v>1911.4067357512954</v>
      </c>
      <c r="AI43" s="2">
        <f t="shared" si="29"/>
        <v>3902.4664429530203</v>
      </c>
      <c r="AJ43" s="2">
        <f t="shared" si="29"/>
        <v>4627.3664825046035</v>
      </c>
      <c r="AK43" s="2">
        <f t="shared" si="29"/>
        <v>12096.276112624888</v>
      </c>
      <c r="AL43" s="2">
        <f t="shared" si="29"/>
        <v>2171.0756796473179</v>
      </c>
      <c r="AM43" s="2">
        <f t="shared" si="29"/>
        <v>3078.9678135405106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1792.7402831867537</v>
      </c>
      <c r="AQ43" s="16">
        <f t="shared" ref="AQ43" si="31">IFERROR(M43/AB43, "N.A.")</f>
        <v>5942.4073985489922</v>
      </c>
      <c r="AR43" s="13">
        <f t="shared" ref="AR43" si="32">IFERROR(N43/AC43, "N.A.")</f>
        <v>3422.8714981443495</v>
      </c>
    </row>
    <row r="44" spans="1:44" ht="15" customHeight="1" thickBot="1" x14ac:dyDescent="0.3">
      <c r="A44" s="5" t="s">
        <v>0</v>
      </c>
      <c r="B44" s="46">
        <f>B43+C43</f>
        <v>159847067.00000003</v>
      </c>
      <c r="C44" s="47"/>
      <c r="D44" s="46">
        <f>D43+E43</f>
        <v>4851950</v>
      </c>
      <c r="E44" s="47"/>
      <c r="F44" s="46">
        <f>F43+G43</f>
        <v>15830660.000000002</v>
      </c>
      <c r="G44" s="47"/>
      <c r="H44" s="46">
        <f>H43+I43</f>
        <v>38051474</v>
      </c>
      <c r="I44" s="47"/>
      <c r="J44" s="46">
        <f>J43+K43</f>
        <v>0</v>
      </c>
      <c r="K44" s="47"/>
      <c r="L44" s="46">
        <f>L43+M43</f>
        <v>218581151.00000003</v>
      </c>
      <c r="M44" s="50"/>
      <c r="N44" s="19">
        <f>B44+D44+F44+H44+J44</f>
        <v>218581151.00000003</v>
      </c>
      <c r="P44" s="5" t="s">
        <v>0</v>
      </c>
      <c r="Q44" s="46">
        <f>Q43+R43</f>
        <v>34848</v>
      </c>
      <c r="R44" s="47"/>
      <c r="S44" s="46">
        <f>S43+T43</f>
        <v>2228</v>
      </c>
      <c r="T44" s="47"/>
      <c r="U44" s="46">
        <f>U43+V43</f>
        <v>1644</v>
      </c>
      <c r="V44" s="47"/>
      <c r="W44" s="46">
        <f>W43+X43</f>
        <v>16773</v>
      </c>
      <c r="X44" s="47"/>
      <c r="Y44" s="46">
        <f>Y43+Z43</f>
        <v>8366</v>
      </c>
      <c r="Z44" s="47"/>
      <c r="AA44" s="46">
        <f>AA43+AB43</f>
        <v>63859</v>
      </c>
      <c r="AB44" s="50"/>
      <c r="AC44" s="19">
        <f>Q44+S44+U44+W44+Y44</f>
        <v>63859</v>
      </c>
      <c r="AE44" s="5" t="s">
        <v>0</v>
      </c>
      <c r="AF44" s="48">
        <f>IFERROR(B44/Q44,"N.A.")</f>
        <v>4586.9796544995415</v>
      </c>
      <c r="AG44" s="49"/>
      <c r="AH44" s="48">
        <f>IFERROR(D44/S44,"N.A.")</f>
        <v>2177.7154398563735</v>
      </c>
      <c r="AI44" s="49"/>
      <c r="AJ44" s="48">
        <f>IFERROR(F44/U44,"N.A.")</f>
        <v>9629.3552311435542</v>
      </c>
      <c r="AK44" s="49"/>
      <c r="AL44" s="48">
        <f>IFERROR(H44/W44,"N.A.")</f>
        <v>2268.6146783521135</v>
      </c>
      <c r="AM44" s="49"/>
      <c r="AN44" s="48">
        <f>IFERROR(J44/Y44,"N.A.")</f>
        <v>0</v>
      </c>
      <c r="AO44" s="49"/>
      <c r="AP44" s="48">
        <f>IFERROR(L44/AA44,"N.A.")</f>
        <v>3422.8714981443495</v>
      </c>
      <c r="AQ44" s="49"/>
      <c r="AR44" s="17">
        <f>IFERROR(N44/AC44, "N.A.")</f>
        <v>3422.8714981443495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100443567</v>
      </c>
      <c r="C15" s="2"/>
      <c r="D15" s="2">
        <v>49765097.999999993</v>
      </c>
      <c r="E15" s="2"/>
      <c r="F15" s="2">
        <v>59489284.999999993</v>
      </c>
      <c r="G15" s="2"/>
      <c r="H15" s="2">
        <v>119304192.99999994</v>
      </c>
      <c r="I15" s="2"/>
      <c r="J15" s="2">
        <v>0</v>
      </c>
      <c r="K15" s="2"/>
      <c r="L15" s="1">
        <f t="shared" ref="L15:M18" si="0">B15+D15+F15+H15+J15</f>
        <v>329002142.99999994</v>
      </c>
      <c r="M15" s="12">
        <f t="shared" si="0"/>
        <v>0</v>
      </c>
      <c r="N15" s="13">
        <f>L15+M15</f>
        <v>329002142.99999994</v>
      </c>
      <c r="P15" s="3" t="s">
        <v>12</v>
      </c>
      <c r="Q15" s="2">
        <v>21986</v>
      </c>
      <c r="R15" s="2">
        <v>0</v>
      </c>
      <c r="S15" s="2">
        <v>7533</v>
      </c>
      <c r="T15" s="2">
        <v>0</v>
      </c>
      <c r="U15" s="2">
        <v>8149</v>
      </c>
      <c r="V15" s="2">
        <v>0</v>
      </c>
      <c r="W15" s="2">
        <v>27656</v>
      </c>
      <c r="X15" s="2">
        <v>0</v>
      </c>
      <c r="Y15" s="2">
        <v>2722</v>
      </c>
      <c r="Z15" s="2">
        <v>0</v>
      </c>
      <c r="AA15" s="1">
        <f t="shared" ref="AA15:AB18" si="1">Q15+S15+U15+W15+Y15</f>
        <v>68046</v>
      </c>
      <c r="AB15" s="12">
        <f t="shared" si="1"/>
        <v>0</v>
      </c>
      <c r="AC15" s="13">
        <f>AA15+AB15</f>
        <v>68046</v>
      </c>
      <c r="AE15" s="3" t="s">
        <v>12</v>
      </c>
      <c r="AF15" s="2">
        <f t="shared" ref="AF15:AR18" si="2">IFERROR(B15/Q15, "N.A.")</f>
        <v>4568.5239243154738</v>
      </c>
      <c r="AG15" s="2" t="str">
        <f t="shared" si="2"/>
        <v>N.A.</v>
      </c>
      <c r="AH15" s="2">
        <f t="shared" si="2"/>
        <v>6606.2787733970517</v>
      </c>
      <c r="AI15" s="2" t="str">
        <f t="shared" si="2"/>
        <v>N.A.</v>
      </c>
      <c r="AJ15" s="2">
        <f t="shared" si="2"/>
        <v>7300.1945023929311</v>
      </c>
      <c r="AK15" s="2" t="str">
        <f t="shared" si="2"/>
        <v>N.A.</v>
      </c>
      <c r="AL15" s="2">
        <f t="shared" si="2"/>
        <v>4313.8629230546694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4834.9960761837574</v>
      </c>
      <c r="AQ15" s="16" t="str">
        <f t="shared" si="2"/>
        <v>N.A.</v>
      </c>
      <c r="AR15" s="13">
        <f t="shared" si="2"/>
        <v>4834.9960761837574</v>
      </c>
    </row>
    <row r="16" spans="1:44" ht="15" customHeight="1" thickBot="1" x14ac:dyDescent="0.3">
      <c r="A16" s="3" t="s">
        <v>13</v>
      </c>
      <c r="B16" s="2">
        <v>26096460.000000011</v>
      </c>
      <c r="C16" s="2">
        <v>332000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26096460.000000011</v>
      </c>
      <c r="M16" s="12">
        <f t="shared" si="0"/>
        <v>332000</v>
      </c>
      <c r="N16" s="13">
        <f>L16+M16</f>
        <v>26428460.000000011</v>
      </c>
      <c r="P16" s="3" t="s">
        <v>13</v>
      </c>
      <c r="Q16" s="2">
        <v>9399</v>
      </c>
      <c r="R16" s="2">
        <v>83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9399</v>
      </c>
      <c r="AB16" s="12">
        <f t="shared" si="1"/>
        <v>83</v>
      </c>
      <c r="AC16" s="13">
        <f>AA16+AB16</f>
        <v>9482</v>
      </c>
      <c r="AE16" s="3" t="s">
        <v>13</v>
      </c>
      <c r="AF16" s="2">
        <f t="shared" si="2"/>
        <v>2776.5145228215779</v>
      </c>
      <c r="AG16" s="2">
        <f t="shared" si="2"/>
        <v>4000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2776.5145228215779</v>
      </c>
      <c r="AQ16" s="16">
        <f t="shared" si="2"/>
        <v>4000</v>
      </c>
      <c r="AR16" s="13">
        <f t="shared" si="2"/>
        <v>2787.2242143007816</v>
      </c>
    </row>
    <row r="17" spans="1:44" ht="15" customHeight="1" thickBot="1" x14ac:dyDescent="0.3">
      <c r="A17" s="3" t="s">
        <v>14</v>
      </c>
      <c r="B17" s="2">
        <v>228810454.99999991</v>
      </c>
      <c r="C17" s="2">
        <v>924166923.99999905</v>
      </c>
      <c r="D17" s="2">
        <v>58854353.000000007</v>
      </c>
      <c r="E17" s="2">
        <v>21707619.999999996</v>
      </c>
      <c r="F17" s="2"/>
      <c r="G17" s="2">
        <v>266794970.00000003</v>
      </c>
      <c r="H17" s="2"/>
      <c r="I17" s="2">
        <v>56904110</v>
      </c>
      <c r="J17" s="2">
        <v>0</v>
      </c>
      <c r="K17" s="2"/>
      <c r="L17" s="1">
        <f t="shared" si="0"/>
        <v>287664807.99999994</v>
      </c>
      <c r="M17" s="12">
        <f t="shared" si="0"/>
        <v>1269573623.999999</v>
      </c>
      <c r="N17" s="13">
        <f>L17+M17</f>
        <v>1557238431.999999</v>
      </c>
      <c r="P17" s="3" t="s">
        <v>14</v>
      </c>
      <c r="Q17" s="2">
        <v>38708</v>
      </c>
      <c r="R17" s="2">
        <v>141910</v>
      </c>
      <c r="S17" s="2">
        <v>6885</v>
      </c>
      <c r="T17" s="2">
        <v>2854</v>
      </c>
      <c r="U17" s="2">
        <v>0</v>
      </c>
      <c r="V17" s="2">
        <v>14019</v>
      </c>
      <c r="W17" s="2">
        <v>0</v>
      </c>
      <c r="X17" s="2">
        <v>7009</v>
      </c>
      <c r="Y17" s="2">
        <v>4174</v>
      </c>
      <c r="Z17" s="2">
        <v>0</v>
      </c>
      <c r="AA17" s="1">
        <f t="shared" si="1"/>
        <v>49767</v>
      </c>
      <c r="AB17" s="12">
        <f t="shared" si="1"/>
        <v>165792</v>
      </c>
      <c r="AC17" s="13">
        <f>AA17+AB17</f>
        <v>215559</v>
      </c>
      <c r="AE17" s="3" t="s">
        <v>14</v>
      </c>
      <c r="AF17" s="2">
        <f t="shared" si="2"/>
        <v>5911.1929058592514</v>
      </c>
      <c r="AG17" s="2">
        <f t="shared" si="2"/>
        <v>6512.3453174547185</v>
      </c>
      <c r="AH17" s="2">
        <f t="shared" si="2"/>
        <v>8548.1994190268706</v>
      </c>
      <c r="AI17" s="2">
        <f t="shared" si="2"/>
        <v>7606.0336370006999</v>
      </c>
      <c r="AJ17" s="2" t="str">
        <f t="shared" si="2"/>
        <v>N.A.</v>
      </c>
      <c r="AK17" s="2">
        <f t="shared" si="2"/>
        <v>19030.955845638066</v>
      </c>
      <c r="AL17" s="2" t="str">
        <f t="shared" si="2"/>
        <v>N.A.</v>
      </c>
      <c r="AM17" s="2">
        <f t="shared" si="2"/>
        <v>8118.7202168640324</v>
      </c>
      <c r="AN17" s="2">
        <f t="shared" si="2"/>
        <v>0</v>
      </c>
      <c r="AO17" s="2" t="str">
        <f t="shared" si="2"/>
        <v>N.A.</v>
      </c>
      <c r="AP17" s="15">
        <f t="shared" si="2"/>
        <v>5780.2320413125153</v>
      </c>
      <c r="AQ17" s="16">
        <f t="shared" si="2"/>
        <v>7657.6289808917136</v>
      </c>
      <c r="AR17" s="13">
        <f t="shared" si="2"/>
        <v>7224.1865660909498</v>
      </c>
    </row>
    <row r="18" spans="1:44" ht="15" customHeight="1" thickBot="1" x14ac:dyDescent="0.3">
      <c r="A18" s="3" t="s">
        <v>15</v>
      </c>
      <c r="B18" s="2">
        <v>1950480</v>
      </c>
      <c r="C18" s="2">
        <v>1548000</v>
      </c>
      <c r="D18" s="2">
        <v>108360</v>
      </c>
      <c r="E18" s="2"/>
      <c r="F18" s="2"/>
      <c r="G18" s="2">
        <v>4620000</v>
      </c>
      <c r="H18" s="2"/>
      <c r="I18" s="2"/>
      <c r="J18" s="2">
        <v>0</v>
      </c>
      <c r="K18" s="2"/>
      <c r="L18" s="1">
        <f t="shared" si="0"/>
        <v>2058840</v>
      </c>
      <c r="M18" s="12">
        <f t="shared" si="0"/>
        <v>6168000</v>
      </c>
      <c r="N18" s="13">
        <f>L18+M18</f>
        <v>8226840</v>
      </c>
      <c r="P18" s="3" t="s">
        <v>15</v>
      </c>
      <c r="Q18" s="2">
        <v>405</v>
      </c>
      <c r="R18" s="2">
        <v>360</v>
      </c>
      <c r="S18" s="2">
        <v>168</v>
      </c>
      <c r="T18" s="2">
        <v>0</v>
      </c>
      <c r="U18" s="2">
        <v>0</v>
      </c>
      <c r="V18" s="2">
        <v>181</v>
      </c>
      <c r="W18" s="2">
        <v>0</v>
      </c>
      <c r="X18" s="2">
        <v>0</v>
      </c>
      <c r="Y18" s="2">
        <v>104</v>
      </c>
      <c r="Z18" s="2">
        <v>0</v>
      </c>
      <c r="AA18" s="1">
        <f t="shared" si="1"/>
        <v>677</v>
      </c>
      <c r="AB18" s="12">
        <f t="shared" si="1"/>
        <v>541</v>
      </c>
      <c r="AC18" s="18">
        <f>AA18+AB18</f>
        <v>1218</v>
      </c>
      <c r="AE18" s="3" t="s">
        <v>15</v>
      </c>
      <c r="AF18" s="2">
        <f t="shared" si="2"/>
        <v>4816</v>
      </c>
      <c r="AG18" s="2">
        <f t="shared" si="2"/>
        <v>4300</v>
      </c>
      <c r="AH18" s="2">
        <f t="shared" si="2"/>
        <v>645</v>
      </c>
      <c r="AI18" s="2" t="str">
        <f t="shared" si="2"/>
        <v>N.A.</v>
      </c>
      <c r="AJ18" s="2" t="str">
        <f t="shared" si="2"/>
        <v>N.A.</v>
      </c>
      <c r="AK18" s="2">
        <f t="shared" si="2"/>
        <v>25524.861878453037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3041.122599704579</v>
      </c>
      <c r="AQ18" s="16">
        <f t="shared" si="2"/>
        <v>11401.109057301293</v>
      </c>
      <c r="AR18" s="13">
        <f t="shared" si="2"/>
        <v>6754.384236453202</v>
      </c>
    </row>
    <row r="19" spans="1:44" ht="15" customHeight="1" thickBot="1" x14ac:dyDescent="0.3">
      <c r="A19" s="4" t="s">
        <v>16</v>
      </c>
      <c r="B19" s="2">
        <v>357300962</v>
      </c>
      <c r="C19" s="2">
        <v>926046924.00000107</v>
      </c>
      <c r="D19" s="2">
        <v>108727811</v>
      </c>
      <c r="E19" s="2">
        <v>21707619.999999996</v>
      </c>
      <c r="F19" s="2">
        <v>59489284.999999993</v>
      </c>
      <c r="G19" s="2">
        <v>271414970</v>
      </c>
      <c r="H19" s="2">
        <v>119304192.99999994</v>
      </c>
      <c r="I19" s="2">
        <v>56904110</v>
      </c>
      <c r="J19" s="2">
        <v>0</v>
      </c>
      <c r="K19" s="2"/>
      <c r="L19" s="1">
        <f t="shared" ref="L19" si="3">B19+D19+F19+H19+J19</f>
        <v>644822251</v>
      </c>
      <c r="M19" s="12">
        <f t="shared" ref="M19" si="4">C19+E19+G19+I19+K19</f>
        <v>1276073624.000001</v>
      </c>
      <c r="N19" s="18">
        <f>L19+M19</f>
        <v>1920895875.000001</v>
      </c>
      <c r="P19" s="4" t="s">
        <v>16</v>
      </c>
      <c r="Q19" s="2">
        <v>70498</v>
      </c>
      <c r="R19" s="2">
        <v>142353</v>
      </c>
      <c r="S19" s="2">
        <v>14586</v>
      </c>
      <c r="T19" s="2">
        <v>2854</v>
      </c>
      <c r="U19" s="2">
        <v>8149</v>
      </c>
      <c r="V19" s="2">
        <v>14200</v>
      </c>
      <c r="W19" s="2">
        <v>27656</v>
      </c>
      <c r="X19" s="2">
        <v>7009</v>
      </c>
      <c r="Y19" s="2">
        <v>7000</v>
      </c>
      <c r="Z19" s="2">
        <v>0</v>
      </c>
      <c r="AA19" s="1">
        <f t="shared" ref="AA19" si="5">Q19+S19+U19+W19+Y19</f>
        <v>127889</v>
      </c>
      <c r="AB19" s="12">
        <f t="shared" ref="AB19" si="6">R19+T19+V19+X19+Z19</f>
        <v>166416</v>
      </c>
      <c r="AC19" s="13">
        <f>AA19+AB19</f>
        <v>294305</v>
      </c>
      <c r="AE19" s="4" t="s">
        <v>16</v>
      </c>
      <c r="AF19" s="2">
        <f t="shared" ref="AF19:AO19" si="7">IFERROR(B19/Q19, "N.A.")</f>
        <v>5068.2425317030275</v>
      </c>
      <c r="AG19" s="2">
        <f t="shared" si="7"/>
        <v>6505.2856209563624</v>
      </c>
      <c r="AH19" s="2">
        <f t="shared" si="7"/>
        <v>7454.2582613464965</v>
      </c>
      <c r="AI19" s="2">
        <f t="shared" si="7"/>
        <v>7606.0336370006999</v>
      </c>
      <c r="AJ19" s="2">
        <f t="shared" si="7"/>
        <v>7300.1945023929311</v>
      </c>
      <c r="AK19" s="2">
        <f t="shared" si="7"/>
        <v>19113.730281690139</v>
      </c>
      <c r="AL19" s="2">
        <f t="shared" si="7"/>
        <v>4313.8629230546694</v>
      </c>
      <c r="AM19" s="2">
        <f t="shared" si="7"/>
        <v>8118.7202168640324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5042.046235407267</v>
      </c>
      <c r="AQ19" s="16">
        <f t="shared" ref="AQ19" si="9">IFERROR(M19/AB19, "N.A.")</f>
        <v>7667.9743774637109</v>
      </c>
      <c r="AR19" s="13">
        <f t="shared" ref="AR19" si="10">IFERROR(N19/AC19, "N.A.")</f>
        <v>6526.8883471228855</v>
      </c>
    </row>
    <row r="20" spans="1:44" ht="15" customHeight="1" thickBot="1" x14ac:dyDescent="0.3">
      <c r="A20" s="5" t="s">
        <v>0</v>
      </c>
      <c r="B20" s="46">
        <f>B19+C19</f>
        <v>1283347886.000001</v>
      </c>
      <c r="C20" s="47"/>
      <c r="D20" s="46">
        <f>D19+E19</f>
        <v>130435431</v>
      </c>
      <c r="E20" s="47"/>
      <c r="F20" s="46">
        <f>F19+G19</f>
        <v>330904255</v>
      </c>
      <c r="G20" s="47"/>
      <c r="H20" s="46">
        <f>H19+I19</f>
        <v>176208302.99999994</v>
      </c>
      <c r="I20" s="47"/>
      <c r="J20" s="46">
        <f>J19+K19</f>
        <v>0</v>
      </c>
      <c r="K20" s="47"/>
      <c r="L20" s="46">
        <f>L19+M19</f>
        <v>1920895875.000001</v>
      </c>
      <c r="M20" s="50"/>
      <c r="N20" s="19">
        <f>B20+D20+F20+H20+J20</f>
        <v>1920895875.000001</v>
      </c>
      <c r="P20" s="5" t="s">
        <v>0</v>
      </c>
      <c r="Q20" s="46">
        <f>Q19+R19</f>
        <v>212851</v>
      </c>
      <c r="R20" s="47"/>
      <c r="S20" s="46">
        <f>S19+T19</f>
        <v>17440</v>
      </c>
      <c r="T20" s="47"/>
      <c r="U20" s="46">
        <f>U19+V19</f>
        <v>22349</v>
      </c>
      <c r="V20" s="47"/>
      <c r="W20" s="46">
        <f>W19+X19</f>
        <v>34665</v>
      </c>
      <c r="X20" s="47"/>
      <c r="Y20" s="46">
        <f>Y19+Z19</f>
        <v>7000</v>
      </c>
      <c r="Z20" s="47"/>
      <c r="AA20" s="46">
        <f>AA19+AB19</f>
        <v>294305</v>
      </c>
      <c r="AB20" s="47"/>
      <c r="AC20" s="20">
        <f>Q20+S20+U20+W20+Y20</f>
        <v>294305</v>
      </c>
      <c r="AE20" s="5" t="s">
        <v>0</v>
      </c>
      <c r="AF20" s="48">
        <f>IFERROR(B20/Q20,"N.A.")</f>
        <v>6029.3251429403708</v>
      </c>
      <c r="AG20" s="49"/>
      <c r="AH20" s="48">
        <f>IFERROR(D20/S20,"N.A.")</f>
        <v>7479.0958142201835</v>
      </c>
      <c r="AI20" s="49"/>
      <c r="AJ20" s="48">
        <f>IFERROR(F20/U20,"N.A.")</f>
        <v>14806.221978612019</v>
      </c>
      <c r="AK20" s="49"/>
      <c r="AL20" s="48">
        <f>IFERROR(H20/W20,"N.A.")</f>
        <v>5083.176200778882</v>
      </c>
      <c r="AM20" s="49"/>
      <c r="AN20" s="48">
        <f>IFERROR(J20/Y20,"N.A.")</f>
        <v>0</v>
      </c>
      <c r="AO20" s="49"/>
      <c r="AP20" s="48">
        <f>IFERROR(L20/AA20,"N.A.")</f>
        <v>6526.8883471228855</v>
      </c>
      <c r="AQ20" s="49"/>
      <c r="AR20" s="17">
        <f>IFERROR(N20/AC20, "N.A.")</f>
        <v>6526.8883471228855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86414755.000000015</v>
      </c>
      <c r="C27" s="2"/>
      <c r="D27" s="2">
        <v>47714208</v>
      </c>
      <c r="E27" s="2"/>
      <c r="F27" s="2">
        <v>53640734.999999955</v>
      </c>
      <c r="G27" s="2"/>
      <c r="H27" s="2">
        <v>75627514</v>
      </c>
      <c r="I27" s="2"/>
      <c r="J27" s="2">
        <v>0</v>
      </c>
      <c r="K27" s="2"/>
      <c r="L27" s="1">
        <f t="shared" ref="L27:M30" si="11">B27+D27+F27+H27+J27</f>
        <v>263397211.99999997</v>
      </c>
      <c r="M27" s="12">
        <f t="shared" si="11"/>
        <v>0</v>
      </c>
      <c r="N27" s="13">
        <f>L27+M27</f>
        <v>263397211.99999997</v>
      </c>
      <c r="P27" s="3" t="s">
        <v>12</v>
      </c>
      <c r="Q27" s="2">
        <v>17460</v>
      </c>
      <c r="R27" s="2">
        <v>0</v>
      </c>
      <c r="S27" s="2">
        <v>7276</v>
      </c>
      <c r="T27" s="2">
        <v>0</v>
      </c>
      <c r="U27" s="2">
        <v>6852</v>
      </c>
      <c r="V27" s="2">
        <v>0</v>
      </c>
      <c r="W27" s="2">
        <v>13322</v>
      </c>
      <c r="X27" s="2">
        <v>0</v>
      </c>
      <c r="Y27" s="2">
        <v>512</v>
      </c>
      <c r="Z27" s="2">
        <v>0</v>
      </c>
      <c r="AA27" s="1">
        <f t="shared" ref="AA27:AB30" si="12">Q27+S27+U27+W27+Y27</f>
        <v>45422</v>
      </c>
      <c r="AB27" s="12">
        <f t="shared" si="12"/>
        <v>0</v>
      </c>
      <c r="AC27" s="13">
        <f>AA27+AB27</f>
        <v>45422</v>
      </c>
      <c r="AE27" s="3" t="s">
        <v>12</v>
      </c>
      <c r="AF27" s="2">
        <f t="shared" ref="AF27:AR30" si="13">IFERROR(B27/Q27, "N.A.")</f>
        <v>4949.2986827033228</v>
      </c>
      <c r="AG27" s="2" t="str">
        <f t="shared" si="13"/>
        <v>N.A.</v>
      </c>
      <c r="AH27" s="2">
        <f t="shared" si="13"/>
        <v>6557.7526113249041</v>
      </c>
      <c r="AI27" s="2" t="str">
        <f t="shared" si="13"/>
        <v>N.A.</v>
      </c>
      <c r="AJ27" s="2">
        <f t="shared" si="13"/>
        <v>7828.4785464098004</v>
      </c>
      <c r="AK27" s="2" t="str">
        <f t="shared" si="13"/>
        <v>N.A.</v>
      </c>
      <c r="AL27" s="2">
        <f t="shared" si="13"/>
        <v>5676.8889055697346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5798.8906697195189</v>
      </c>
      <c r="AQ27" s="16" t="str">
        <f t="shared" si="13"/>
        <v>N.A.</v>
      </c>
      <c r="AR27" s="13">
        <f t="shared" si="13"/>
        <v>5798.8906697195189</v>
      </c>
    </row>
    <row r="28" spans="1:44" ht="15" customHeight="1" thickBot="1" x14ac:dyDescent="0.3">
      <c r="A28" s="3" t="s">
        <v>13</v>
      </c>
      <c r="B28" s="2">
        <v>2617735</v>
      </c>
      <c r="C28" s="2">
        <v>332000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2617735</v>
      </c>
      <c r="M28" s="12">
        <f t="shared" si="11"/>
        <v>332000</v>
      </c>
      <c r="N28" s="13">
        <f>L28+M28</f>
        <v>2949735</v>
      </c>
      <c r="P28" s="3" t="s">
        <v>13</v>
      </c>
      <c r="Q28" s="2">
        <v>743</v>
      </c>
      <c r="R28" s="2">
        <v>83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743</v>
      </c>
      <c r="AB28" s="12">
        <f t="shared" si="12"/>
        <v>83</v>
      </c>
      <c r="AC28" s="13">
        <f>AA28+AB28</f>
        <v>826</v>
      </c>
      <c r="AE28" s="3" t="s">
        <v>13</v>
      </c>
      <c r="AF28" s="2">
        <f t="shared" si="13"/>
        <v>3523.1965006729474</v>
      </c>
      <c r="AG28" s="2">
        <f t="shared" si="13"/>
        <v>4000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3523.1965006729474</v>
      </c>
      <c r="AQ28" s="16">
        <f t="shared" si="13"/>
        <v>4000</v>
      </c>
      <c r="AR28" s="13">
        <f t="shared" si="13"/>
        <v>3571.1077481840193</v>
      </c>
    </row>
    <row r="29" spans="1:44" ht="15" customHeight="1" thickBot="1" x14ac:dyDescent="0.3">
      <c r="A29" s="3" t="s">
        <v>14</v>
      </c>
      <c r="B29" s="2">
        <v>154584055.00000003</v>
      </c>
      <c r="C29" s="2">
        <v>648796209.99999988</v>
      </c>
      <c r="D29" s="2">
        <v>32873411.000000004</v>
      </c>
      <c r="E29" s="2">
        <v>12047770.000000002</v>
      </c>
      <c r="F29" s="2"/>
      <c r="G29" s="2">
        <v>221933140.00000006</v>
      </c>
      <c r="H29" s="2"/>
      <c r="I29" s="2">
        <v>35288739.999999993</v>
      </c>
      <c r="J29" s="2">
        <v>0</v>
      </c>
      <c r="K29" s="2"/>
      <c r="L29" s="1">
        <f t="shared" si="11"/>
        <v>187457466.00000003</v>
      </c>
      <c r="M29" s="12">
        <f t="shared" si="11"/>
        <v>918065860</v>
      </c>
      <c r="N29" s="13">
        <f>L29+M29</f>
        <v>1105523326</v>
      </c>
      <c r="P29" s="3" t="s">
        <v>14</v>
      </c>
      <c r="Q29" s="2">
        <v>23159</v>
      </c>
      <c r="R29" s="2">
        <v>92625</v>
      </c>
      <c r="S29" s="2">
        <v>4464</v>
      </c>
      <c r="T29" s="2">
        <v>1779</v>
      </c>
      <c r="U29" s="2">
        <v>0</v>
      </c>
      <c r="V29" s="2">
        <v>10394</v>
      </c>
      <c r="W29" s="2">
        <v>0</v>
      </c>
      <c r="X29" s="2">
        <v>4510</v>
      </c>
      <c r="Y29" s="2">
        <v>829</v>
      </c>
      <c r="Z29" s="2">
        <v>0</v>
      </c>
      <c r="AA29" s="1">
        <f t="shared" si="12"/>
        <v>28452</v>
      </c>
      <c r="AB29" s="12">
        <f t="shared" si="12"/>
        <v>109308</v>
      </c>
      <c r="AC29" s="13">
        <f>AA29+AB29</f>
        <v>137760</v>
      </c>
      <c r="AE29" s="3" t="s">
        <v>14</v>
      </c>
      <c r="AF29" s="2">
        <f t="shared" si="13"/>
        <v>6674.901981950863</v>
      </c>
      <c r="AG29" s="2">
        <f t="shared" si="13"/>
        <v>7004.5474763832644</v>
      </c>
      <c r="AH29" s="2">
        <f t="shared" si="13"/>
        <v>7364.1153673835133</v>
      </c>
      <c r="AI29" s="2">
        <f t="shared" si="13"/>
        <v>6772.2147273749306</v>
      </c>
      <c r="AJ29" s="2" t="str">
        <f t="shared" si="13"/>
        <v>N.A.</v>
      </c>
      <c r="AK29" s="2">
        <f t="shared" si="13"/>
        <v>21352.043486626906</v>
      </c>
      <c r="AL29" s="2" t="str">
        <f t="shared" si="13"/>
        <v>N.A.</v>
      </c>
      <c r="AM29" s="2">
        <f t="shared" si="13"/>
        <v>7824.554323725054</v>
      </c>
      <c r="AN29" s="2">
        <f t="shared" si="13"/>
        <v>0</v>
      </c>
      <c r="AO29" s="2" t="str">
        <f t="shared" si="13"/>
        <v>N.A.</v>
      </c>
      <c r="AP29" s="15">
        <f t="shared" si="13"/>
        <v>6588.5514550822445</v>
      </c>
      <c r="AQ29" s="16">
        <f t="shared" si="13"/>
        <v>8398.8899257144949</v>
      </c>
      <c r="AR29" s="13">
        <f t="shared" si="13"/>
        <v>8024.9951074332175</v>
      </c>
    </row>
    <row r="30" spans="1:44" ht="15" customHeight="1" thickBot="1" x14ac:dyDescent="0.3">
      <c r="A30" s="3" t="s">
        <v>15</v>
      </c>
      <c r="B30" s="2">
        <v>1816320</v>
      </c>
      <c r="C30" s="2">
        <v>1548000</v>
      </c>
      <c r="D30" s="2">
        <v>54180</v>
      </c>
      <c r="E30" s="2"/>
      <c r="F30" s="2"/>
      <c r="G30" s="2">
        <v>4620000</v>
      </c>
      <c r="H30" s="2"/>
      <c r="I30" s="2"/>
      <c r="J30" s="2"/>
      <c r="K30" s="2"/>
      <c r="L30" s="1">
        <f t="shared" si="11"/>
        <v>1870500</v>
      </c>
      <c r="M30" s="12">
        <f t="shared" si="11"/>
        <v>6168000</v>
      </c>
      <c r="N30" s="13">
        <f>L30+M30</f>
        <v>8038500</v>
      </c>
      <c r="P30" s="3" t="s">
        <v>15</v>
      </c>
      <c r="Q30" s="2">
        <v>327</v>
      </c>
      <c r="R30" s="2">
        <v>360</v>
      </c>
      <c r="S30" s="2">
        <v>84</v>
      </c>
      <c r="T30" s="2">
        <v>0</v>
      </c>
      <c r="U30" s="2">
        <v>0</v>
      </c>
      <c r="V30" s="2">
        <v>181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411</v>
      </c>
      <c r="AB30" s="12">
        <f t="shared" si="12"/>
        <v>541</v>
      </c>
      <c r="AC30" s="18">
        <f>AA30+AB30</f>
        <v>952</v>
      </c>
      <c r="AE30" s="3" t="s">
        <v>15</v>
      </c>
      <c r="AF30" s="2">
        <f t="shared" si="13"/>
        <v>5554.4954128440368</v>
      </c>
      <c r="AG30" s="2">
        <f t="shared" si="13"/>
        <v>4300</v>
      </c>
      <c r="AH30" s="2">
        <f t="shared" si="13"/>
        <v>645</v>
      </c>
      <c r="AI30" s="2" t="str">
        <f t="shared" si="13"/>
        <v>N.A.</v>
      </c>
      <c r="AJ30" s="2" t="str">
        <f t="shared" si="13"/>
        <v>N.A.</v>
      </c>
      <c r="AK30" s="2">
        <f t="shared" si="13"/>
        <v>25524.861878453037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4551.094890510949</v>
      </c>
      <c r="AQ30" s="16">
        <f t="shared" si="13"/>
        <v>11401.109057301293</v>
      </c>
      <c r="AR30" s="13">
        <f t="shared" si="13"/>
        <v>8443.8025210084033</v>
      </c>
    </row>
    <row r="31" spans="1:44" ht="15" customHeight="1" thickBot="1" x14ac:dyDescent="0.3">
      <c r="A31" s="4" t="s">
        <v>16</v>
      </c>
      <c r="B31" s="2">
        <v>245432865</v>
      </c>
      <c r="C31" s="2">
        <v>650676209.99999928</v>
      </c>
      <c r="D31" s="2">
        <v>80641798.99999997</v>
      </c>
      <c r="E31" s="2">
        <v>12047770.000000002</v>
      </c>
      <c r="F31" s="2">
        <v>53640734.999999955</v>
      </c>
      <c r="G31" s="2">
        <v>226553140</v>
      </c>
      <c r="H31" s="2">
        <v>75627514</v>
      </c>
      <c r="I31" s="2">
        <v>35288739.999999993</v>
      </c>
      <c r="J31" s="2">
        <v>0</v>
      </c>
      <c r="K31" s="2"/>
      <c r="L31" s="1">
        <f t="shared" ref="L31" si="14">B31+D31+F31+H31+J31</f>
        <v>455342912.99999994</v>
      </c>
      <c r="M31" s="12">
        <f t="shared" ref="M31" si="15">C31+E31+G31+I31+K31</f>
        <v>924565859.99999928</v>
      </c>
      <c r="N31" s="18">
        <f>L31+M31</f>
        <v>1379908772.9999993</v>
      </c>
      <c r="P31" s="4" t="s">
        <v>16</v>
      </c>
      <c r="Q31" s="2">
        <v>41689</v>
      </c>
      <c r="R31" s="2">
        <v>93068</v>
      </c>
      <c r="S31" s="2">
        <v>11824</v>
      </c>
      <c r="T31" s="2">
        <v>1779</v>
      </c>
      <c r="U31" s="2">
        <v>6852</v>
      </c>
      <c r="V31" s="2">
        <v>10575</v>
      </c>
      <c r="W31" s="2">
        <v>13322</v>
      </c>
      <c r="X31" s="2">
        <v>4510</v>
      </c>
      <c r="Y31" s="2">
        <v>1341</v>
      </c>
      <c r="Z31" s="2">
        <v>0</v>
      </c>
      <c r="AA31" s="1">
        <f t="shared" ref="AA31" si="16">Q31+S31+U31+W31+Y31</f>
        <v>75028</v>
      </c>
      <c r="AB31" s="12">
        <f t="shared" ref="AB31" si="17">R31+T31+V31+X31+Z31</f>
        <v>109932</v>
      </c>
      <c r="AC31" s="13">
        <f>AA31+AB31</f>
        <v>184960</v>
      </c>
      <c r="AE31" s="4" t="s">
        <v>16</v>
      </c>
      <c r="AF31" s="2">
        <f t="shared" ref="AF31:AO31" si="18">IFERROR(B31/Q31, "N.A.")</f>
        <v>5887.2332030031903</v>
      </c>
      <c r="AG31" s="2">
        <f t="shared" si="18"/>
        <v>6991.4063910259092</v>
      </c>
      <c r="AH31" s="2">
        <f t="shared" si="18"/>
        <v>6820.1792117726636</v>
      </c>
      <c r="AI31" s="2">
        <f t="shared" si="18"/>
        <v>6772.2147273749306</v>
      </c>
      <c r="AJ31" s="2">
        <f t="shared" si="18"/>
        <v>7828.4785464098004</v>
      </c>
      <c r="AK31" s="2">
        <f t="shared" si="18"/>
        <v>21423.464775413711</v>
      </c>
      <c r="AL31" s="2">
        <f t="shared" si="18"/>
        <v>5676.8889055697346</v>
      </c>
      <c r="AM31" s="2">
        <f t="shared" si="18"/>
        <v>7824.554323725054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6068.9730900463819</v>
      </c>
      <c r="AQ31" s="16">
        <f t="shared" ref="AQ31" si="20">IFERROR(M31/AB31, "N.A.")</f>
        <v>8410.3433031328386</v>
      </c>
      <c r="AR31" s="13">
        <f t="shared" ref="AR31" si="21">IFERROR(N31/AC31, "N.A.")</f>
        <v>7460.5794387975739</v>
      </c>
    </row>
    <row r="32" spans="1:44" ht="15" customHeight="1" thickBot="1" x14ac:dyDescent="0.3">
      <c r="A32" s="5" t="s">
        <v>0</v>
      </c>
      <c r="B32" s="46">
        <f>B31+C31</f>
        <v>896109074.99999928</v>
      </c>
      <c r="C32" s="47"/>
      <c r="D32" s="46">
        <f>D31+E31</f>
        <v>92689568.99999997</v>
      </c>
      <c r="E32" s="47"/>
      <c r="F32" s="46">
        <f>F31+G31</f>
        <v>280193874.99999994</v>
      </c>
      <c r="G32" s="47"/>
      <c r="H32" s="46">
        <f>H31+I31</f>
        <v>110916254</v>
      </c>
      <c r="I32" s="47"/>
      <c r="J32" s="46">
        <f>J31+K31</f>
        <v>0</v>
      </c>
      <c r="K32" s="47"/>
      <c r="L32" s="46">
        <f>L31+M31</f>
        <v>1379908772.9999993</v>
      </c>
      <c r="M32" s="50"/>
      <c r="N32" s="19">
        <f>B32+D32+F32+H32+J32</f>
        <v>1379908772.9999993</v>
      </c>
      <c r="P32" s="5" t="s">
        <v>0</v>
      </c>
      <c r="Q32" s="46">
        <f>Q31+R31</f>
        <v>134757</v>
      </c>
      <c r="R32" s="47"/>
      <c r="S32" s="46">
        <f>S31+T31</f>
        <v>13603</v>
      </c>
      <c r="T32" s="47"/>
      <c r="U32" s="46">
        <f>U31+V31</f>
        <v>17427</v>
      </c>
      <c r="V32" s="47"/>
      <c r="W32" s="46">
        <f>W31+X31</f>
        <v>17832</v>
      </c>
      <c r="X32" s="47"/>
      <c r="Y32" s="46">
        <f>Y31+Z31</f>
        <v>1341</v>
      </c>
      <c r="Z32" s="47"/>
      <c r="AA32" s="46">
        <f>AA31+AB31</f>
        <v>184960</v>
      </c>
      <c r="AB32" s="47"/>
      <c r="AC32" s="20">
        <f>Q32+S32+U32+W32+Y32</f>
        <v>184960</v>
      </c>
      <c r="AE32" s="5" t="s">
        <v>0</v>
      </c>
      <c r="AF32" s="48">
        <f>IFERROR(B32/Q32,"N.A.")</f>
        <v>6649.814666399514</v>
      </c>
      <c r="AG32" s="49"/>
      <c r="AH32" s="48">
        <f>IFERROR(D32/S32,"N.A.")</f>
        <v>6813.9064177019754</v>
      </c>
      <c r="AI32" s="49"/>
      <c r="AJ32" s="48">
        <f>IFERROR(F32/U32,"N.A.")</f>
        <v>16078.147414930851</v>
      </c>
      <c r="AK32" s="49"/>
      <c r="AL32" s="48">
        <f>IFERROR(H32/W32,"N.A.")</f>
        <v>6220.0680798564381</v>
      </c>
      <c r="AM32" s="49"/>
      <c r="AN32" s="48">
        <f>IFERROR(J32/Y32,"N.A.")</f>
        <v>0</v>
      </c>
      <c r="AO32" s="49"/>
      <c r="AP32" s="48">
        <f>IFERROR(L32/AA32,"N.A.")</f>
        <v>7460.5794387975739</v>
      </c>
      <c r="AQ32" s="49"/>
      <c r="AR32" s="17">
        <f>IFERROR(N32/AC32, "N.A.")</f>
        <v>7460.5794387975739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14028812</v>
      </c>
      <c r="C39" s="2"/>
      <c r="D39" s="2">
        <v>2050890</v>
      </c>
      <c r="E39" s="2"/>
      <c r="F39" s="2">
        <v>5848550.0000000009</v>
      </c>
      <c r="G39" s="2"/>
      <c r="H39" s="2">
        <v>43676679</v>
      </c>
      <c r="I39" s="2"/>
      <c r="J39" s="2">
        <v>0</v>
      </c>
      <c r="K39" s="2"/>
      <c r="L39" s="1">
        <f t="shared" ref="L39:M42" si="22">B39+D39+F39+H39+J39</f>
        <v>65604931</v>
      </c>
      <c r="M39" s="12">
        <f t="shared" si="22"/>
        <v>0</v>
      </c>
      <c r="N39" s="13">
        <f>L39+M39</f>
        <v>65604931</v>
      </c>
      <c r="P39" s="3" t="s">
        <v>12</v>
      </c>
      <c r="Q39" s="2">
        <v>4526</v>
      </c>
      <c r="R39" s="2">
        <v>0</v>
      </c>
      <c r="S39" s="2">
        <v>257</v>
      </c>
      <c r="T39" s="2">
        <v>0</v>
      </c>
      <c r="U39" s="2">
        <v>1297</v>
      </c>
      <c r="V39" s="2">
        <v>0</v>
      </c>
      <c r="W39" s="2">
        <v>14334</v>
      </c>
      <c r="X39" s="2">
        <v>0</v>
      </c>
      <c r="Y39" s="2">
        <v>2210</v>
      </c>
      <c r="Z39" s="2">
        <v>0</v>
      </c>
      <c r="AA39" s="1">
        <f t="shared" ref="AA39:AB42" si="23">Q39+S39+U39+W39+Y39</f>
        <v>22624</v>
      </c>
      <c r="AB39" s="12">
        <f t="shared" si="23"/>
        <v>0</v>
      </c>
      <c r="AC39" s="13">
        <f>AA39+AB39</f>
        <v>22624</v>
      </c>
      <c r="AE39" s="3" t="s">
        <v>12</v>
      </c>
      <c r="AF39" s="2">
        <f t="shared" ref="AF39:AR42" si="24">IFERROR(B39/Q39, "N.A.")</f>
        <v>3099.6049491825011</v>
      </c>
      <c r="AG39" s="2" t="str">
        <f t="shared" si="24"/>
        <v>N.A.</v>
      </c>
      <c r="AH39" s="2">
        <f t="shared" si="24"/>
        <v>7980.1167315175098</v>
      </c>
      <c r="AI39" s="2" t="str">
        <f t="shared" si="24"/>
        <v>N.A.</v>
      </c>
      <c r="AJ39" s="2">
        <f t="shared" si="24"/>
        <v>4509.2906707787206</v>
      </c>
      <c r="AK39" s="2" t="str">
        <f t="shared" si="24"/>
        <v>N.A.</v>
      </c>
      <c r="AL39" s="2">
        <f t="shared" si="24"/>
        <v>3047.0684386772709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2899.7936262376238</v>
      </c>
      <c r="AQ39" s="16" t="str">
        <f t="shared" si="24"/>
        <v>N.A.</v>
      </c>
      <c r="AR39" s="13">
        <f t="shared" si="24"/>
        <v>2899.7936262376238</v>
      </c>
    </row>
    <row r="40" spans="1:44" ht="15" customHeight="1" thickBot="1" x14ac:dyDescent="0.3">
      <c r="A40" s="3" t="s">
        <v>13</v>
      </c>
      <c r="B40" s="2">
        <v>23478725.000000007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23478725.000000007</v>
      </c>
      <c r="M40" s="12">
        <f t="shared" si="22"/>
        <v>0</v>
      </c>
      <c r="N40" s="13">
        <f>L40+M40</f>
        <v>23478725.000000007</v>
      </c>
      <c r="P40" s="3" t="s">
        <v>13</v>
      </c>
      <c r="Q40" s="2">
        <v>8656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8656</v>
      </c>
      <c r="AB40" s="12">
        <f t="shared" si="23"/>
        <v>0</v>
      </c>
      <c r="AC40" s="13">
        <f>AA40+AB40</f>
        <v>8656</v>
      </c>
      <c r="AE40" s="3" t="s">
        <v>13</v>
      </c>
      <c r="AF40" s="2">
        <f t="shared" si="24"/>
        <v>2712.4220194085037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2712.4220194085037</v>
      </c>
      <c r="AQ40" s="16" t="str">
        <f t="shared" si="24"/>
        <v>N.A.</v>
      </c>
      <c r="AR40" s="13">
        <f t="shared" si="24"/>
        <v>2712.4220194085037</v>
      </c>
    </row>
    <row r="41" spans="1:44" ht="15" customHeight="1" thickBot="1" x14ac:dyDescent="0.3">
      <c r="A41" s="3" t="s">
        <v>14</v>
      </c>
      <c r="B41" s="2">
        <v>74226400.00000003</v>
      </c>
      <c r="C41" s="2">
        <v>275370713.99999994</v>
      </c>
      <c r="D41" s="2">
        <v>25980942.000000004</v>
      </c>
      <c r="E41" s="2">
        <v>9659850.0000000019</v>
      </c>
      <c r="F41" s="2"/>
      <c r="G41" s="2">
        <v>44861830.000000007</v>
      </c>
      <c r="H41" s="2"/>
      <c r="I41" s="2">
        <v>21615369.999999996</v>
      </c>
      <c r="J41" s="2">
        <v>0</v>
      </c>
      <c r="K41" s="2"/>
      <c r="L41" s="1">
        <f t="shared" si="22"/>
        <v>100207342.00000003</v>
      </c>
      <c r="M41" s="12">
        <f t="shared" si="22"/>
        <v>351507763.99999994</v>
      </c>
      <c r="N41" s="13">
        <f>L41+M41</f>
        <v>451715106</v>
      </c>
      <c r="P41" s="3" t="s">
        <v>14</v>
      </c>
      <c r="Q41" s="2">
        <v>15549</v>
      </c>
      <c r="R41" s="2">
        <v>49285</v>
      </c>
      <c r="S41" s="2">
        <v>2421</v>
      </c>
      <c r="T41" s="2">
        <v>1075</v>
      </c>
      <c r="U41" s="2">
        <v>0</v>
      </c>
      <c r="V41" s="2">
        <v>3625</v>
      </c>
      <c r="W41" s="2">
        <v>0</v>
      </c>
      <c r="X41" s="2">
        <v>2499</v>
      </c>
      <c r="Y41" s="2">
        <v>3345</v>
      </c>
      <c r="Z41" s="2">
        <v>0</v>
      </c>
      <c r="AA41" s="1">
        <f t="shared" si="23"/>
        <v>21315</v>
      </c>
      <c r="AB41" s="12">
        <f t="shared" si="23"/>
        <v>56484</v>
      </c>
      <c r="AC41" s="13">
        <f>AA41+AB41</f>
        <v>77799</v>
      </c>
      <c r="AE41" s="3" t="s">
        <v>14</v>
      </c>
      <c r="AF41" s="2">
        <f t="shared" si="24"/>
        <v>4773.7089201877952</v>
      </c>
      <c r="AG41" s="2">
        <f t="shared" si="24"/>
        <v>5587.3128538094743</v>
      </c>
      <c r="AH41" s="2">
        <f t="shared" si="24"/>
        <v>10731.491945477077</v>
      </c>
      <c r="AI41" s="2">
        <f t="shared" si="24"/>
        <v>8985.906976744187</v>
      </c>
      <c r="AJ41" s="2" t="str">
        <f t="shared" si="24"/>
        <v>N.A.</v>
      </c>
      <c r="AK41" s="2">
        <f t="shared" si="24"/>
        <v>12375.677241379313</v>
      </c>
      <c r="AL41" s="2" t="str">
        <f t="shared" si="24"/>
        <v>N.A.</v>
      </c>
      <c r="AM41" s="2">
        <f t="shared" si="24"/>
        <v>8649.6078431372534</v>
      </c>
      <c r="AN41" s="2">
        <f t="shared" si="24"/>
        <v>0</v>
      </c>
      <c r="AO41" s="2" t="str">
        <f t="shared" si="24"/>
        <v>N.A.</v>
      </c>
      <c r="AP41" s="15">
        <f t="shared" si="24"/>
        <v>4701.2593009617658</v>
      </c>
      <c r="AQ41" s="16">
        <f t="shared" si="24"/>
        <v>6223.1386587352163</v>
      </c>
      <c r="AR41" s="13">
        <f t="shared" si="24"/>
        <v>5806.1813905063045</v>
      </c>
    </row>
    <row r="42" spans="1:44" ht="15" customHeight="1" thickBot="1" x14ac:dyDescent="0.3">
      <c r="A42" s="3" t="s">
        <v>15</v>
      </c>
      <c r="B42" s="2">
        <v>134160</v>
      </c>
      <c r="C42" s="2"/>
      <c r="D42" s="2">
        <v>54180</v>
      </c>
      <c r="E42" s="2"/>
      <c r="F42" s="2"/>
      <c r="G42" s="2"/>
      <c r="H42" s="2"/>
      <c r="I42" s="2"/>
      <c r="J42" s="2">
        <v>0</v>
      </c>
      <c r="K42" s="2"/>
      <c r="L42" s="1">
        <f t="shared" si="22"/>
        <v>188340</v>
      </c>
      <c r="M42" s="12">
        <f t="shared" si="22"/>
        <v>0</v>
      </c>
      <c r="N42" s="13">
        <f>L42+M42</f>
        <v>188340</v>
      </c>
      <c r="P42" s="3" t="s">
        <v>15</v>
      </c>
      <c r="Q42" s="2">
        <v>78</v>
      </c>
      <c r="R42" s="2">
        <v>0</v>
      </c>
      <c r="S42" s="2">
        <v>84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104</v>
      </c>
      <c r="Z42" s="2">
        <v>0</v>
      </c>
      <c r="AA42" s="1">
        <f t="shared" si="23"/>
        <v>266</v>
      </c>
      <c r="AB42" s="12">
        <f t="shared" si="23"/>
        <v>0</v>
      </c>
      <c r="AC42" s="13">
        <f>AA42+AB42</f>
        <v>266</v>
      </c>
      <c r="AE42" s="3" t="s">
        <v>15</v>
      </c>
      <c r="AF42" s="2">
        <f t="shared" si="24"/>
        <v>1720</v>
      </c>
      <c r="AG42" s="2" t="str">
        <f t="shared" si="24"/>
        <v>N.A.</v>
      </c>
      <c r="AH42" s="2">
        <f t="shared" si="24"/>
        <v>645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708.04511278195491</v>
      </c>
      <c r="AQ42" s="16" t="str">
        <f t="shared" si="24"/>
        <v>N.A.</v>
      </c>
      <c r="AR42" s="13">
        <f t="shared" si="24"/>
        <v>708.04511278195491</v>
      </c>
    </row>
    <row r="43" spans="1:44" ht="15" customHeight="1" thickBot="1" x14ac:dyDescent="0.3">
      <c r="A43" s="4" t="s">
        <v>16</v>
      </c>
      <c r="B43" s="2">
        <v>111868097</v>
      </c>
      <c r="C43" s="2">
        <v>275370713.99999994</v>
      </c>
      <c r="D43" s="2">
        <v>28086012.000000004</v>
      </c>
      <c r="E43" s="2">
        <v>9659850.0000000019</v>
      </c>
      <c r="F43" s="2">
        <v>5848550.0000000009</v>
      </c>
      <c r="G43" s="2">
        <v>44861830.000000007</v>
      </c>
      <c r="H43" s="2">
        <v>43676679</v>
      </c>
      <c r="I43" s="2">
        <v>21615369.999999996</v>
      </c>
      <c r="J43" s="2">
        <v>0</v>
      </c>
      <c r="K43" s="2"/>
      <c r="L43" s="1">
        <f t="shared" ref="L43" si="25">B43+D43+F43+H43+J43</f>
        <v>189479338</v>
      </c>
      <c r="M43" s="12">
        <f t="shared" ref="M43" si="26">C43+E43+G43+I43+K43</f>
        <v>351507763.99999994</v>
      </c>
      <c r="N43" s="18">
        <f>L43+M43</f>
        <v>540987102</v>
      </c>
      <c r="P43" s="4" t="s">
        <v>16</v>
      </c>
      <c r="Q43" s="2">
        <v>28809</v>
      </c>
      <c r="R43" s="2">
        <v>49285</v>
      </c>
      <c r="S43" s="2">
        <v>2762</v>
      </c>
      <c r="T43" s="2">
        <v>1075</v>
      </c>
      <c r="U43" s="2">
        <v>1297</v>
      </c>
      <c r="V43" s="2">
        <v>3625</v>
      </c>
      <c r="W43" s="2">
        <v>14334</v>
      </c>
      <c r="X43" s="2">
        <v>2499</v>
      </c>
      <c r="Y43" s="2">
        <v>5659</v>
      </c>
      <c r="Z43" s="2">
        <v>0</v>
      </c>
      <c r="AA43" s="1">
        <f t="shared" ref="AA43" si="27">Q43+S43+U43+W43+Y43</f>
        <v>52861</v>
      </c>
      <c r="AB43" s="12">
        <f t="shared" ref="AB43" si="28">R43+T43+V43+X43+Z43</f>
        <v>56484</v>
      </c>
      <c r="AC43" s="18">
        <f>AA43+AB43</f>
        <v>109345</v>
      </c>
      <c r="AE43" s="4" t="s">
        <v>16</v>
      </c>
      <c r="AF43" s="2">
        <f t="shared" ref="AF43:AO43" si="29">IFERROR(B43/Q43, "N.A.")</f>
        <v>3883.0954562810234</v>
      </c>
      <c r="AG43" s="2">
        <f t="shared" si="29"/>
        <v>5587.3128538094743</v>
      </c>
      <c r="AH43" s="2">
        <f t="shared" si="29"/>
        <v>10168.7226647357</v>
      </c>
      <c r="AI43" s="2">
        <f t="shared" si="29"/>
        <v>8985.906976744187</v>
      </c>
      <c r="AJ43" s="2">
        <f t="shared" si="29"/>
        <v>4509.2906707787206</v>
      </c>
      <c r="AK43" s="2">
        <f t="shared" si="29"/>
        <v>12375.677241379313</v>
      </c>
      <c r="AL43" s="2">
        <f t="shared" si="29"/>
        <v>3047.0684386772709</v>
      </c>
      <c r="AM43" s="2">
        <f t="shared" si="29"/>
        <v>8649.6078431372534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3584.4826620760105</v>
      </c>
      <c r="AQ43" s="16">
        <f t="shared" ref="AQ43" si="31">IFERROR(M43/AB43, "N.A.")</f>
        <v>6223.1386587352163</v>
      </c>
      <c r="AR43" s="13">
        <f t="shared" ref="AR43" si="32">IFERROR(N43/AC43, "N.A.")</f>
        <v>4947.5248250948835</v>
      </c>
    </row>
    <row r="44" spans="1:44" ht="15" customHeight="1" thickBot="1" x14ac:dyDescent="0.3">
      <c r="A44" s="5" t="s">
        <v>0</v>
      </c>
      <c r="B44" s="46">
        <f>B43+C43</f>
        <v>387238810.99999994</v>
      </c>
      <c r="C44" s="47"/>
      <c r="D44" s="46">
        <f>D43+E43</f>
        <v>37745862.000000007</v>
      </c>
      <c r="E44" s="47"/>
      <c r="F44" s="46">
        <f>F43+G43</f>
        <v>50710380.000000007</v>
      </c>
      <c r="G44" s="47"/>
      <c r="H44" s="46">
        <f>H43+I43</f>
        <v>65292049</v>
      </c>
      <c r="I44" s="47"/>
      <c r="J44" s="46">
        <f>J43+K43</f>
        <v>0</v>
      </c>
      <c r="K44" s="47"/>
      <c r="L44" s="46">
        <f>L43+M43</f>
        <v>540987102</v>
      </c>
      <c r="M44" s="50"/>
      <c r="N44" s="19">
        <f>B44+D44+F44+H44+J44</f>
        <v>540987102</v>
      </c>
      <c r="P44" s="5" t="s">
        <v>0</v>
      </c>
      <c r="Q44" s="46">
        <f>Q43+R43</f>
        <v>78094</v>
      </c>
      <c r="R44" s="47"/>
      <c r="S44" s="46">
        <f>S43+T43</f>
        <v>3837</v>
      </c>
      <c r="T44" s="47"/>
      <c r="U44" s="46">
        <f>U43+V43</f>
        <v>4922</v>
      </c>
      <c r="V44" s="47"/>
      <c r="W44" s="46">
        <f>W43+X43</f>
        <v>16833</v>
      </c>
      <c r="X44" s="47"/>
      <c r="Y44" s="46">
        <f>Y43+Z43</f>
        <v>5659</v>
      </c>
      <c r="Z44" s="47"/>
      <c r="AA44" s="46">
        <f>AA43+AB43</f>
        <v>109345</v>
      </c>
      <c r="AB44" s="50"/>
      <c r="AC44" s="19">
        <f>Q44+S44+U44+W44+Y44</f>
        <v>109345</v>
      </c>
      <c r="AE44" s="5" t="s">
        <v>0</v>
      </c>
      <c r="AF44" s="48">
        <f>IFERROR(B44/Q44,"N.A.")</f>
        <v>4958.6243629472165</v>
      </c>
      <c r="AG44" s="49"/>
      <c r="AH44" s="48">
        <f>IFERROR(D44/S44,"N.A.")</f>
        <v>9837.3369820172029</v>
      </c>
      <c r="AI44" s="49"/>
      <c r="AJ44" s="48">
        <f>IFERROR(F44/U44,"N.A.")</f>
        <v>10302.799674928892</v>
      </c>
      <c r="AK44" s="49"/>
      <c r="AL44" s="48">
        <f>IFERROR(H44/W44,"N.A.")</f>
        <v>3878.8123923246003</v>
      </c>
      <c r="AM44" s="49"/>
      <c r="AN44" s="48">
        <f>IFERROR(J44/Y44,"N.A.")</f>
        <v>0</v>
      </c>
      <c r="AO44" s="49"/>
      <c r="AP44" s="48">
        <f>IFERROR(L44/AA44,"N.A.")</f>
        <v>4947.5248250948835</v>
      </c>
      <c r="AQ44" s="49"/>
      <c r="AR44" s="17">
        <f>IFERROR(N44/AC44, "N.A.")</f>
        <v>4947.5248250948835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4935110</v>
      </c>
      <c r="C15" s="2"/>
      <c r="D15" s="2">
        <v>1123100</v>
      </c>
      <c r="E15" s="2"/>
      <c r="F15" s="2">
        <v>1182500</v>
      </c>
      <c r="G15" s="2"/>
      <c r="H15" s="2">
        <v>4471281.9999999991</v>
      </c>
      <c r="I15" s="2"/>
      <c r="J15" s="2">
        <v>0</v>
      </c>
      <c r="K15" s="2"/>
      <c r="L15" s="1">
        <f t="shared" ref="L15:M18" si="0">B15+D15+F15+H15+J15</f>
        <v>11711992</v>
      </c>
      <c r="M15" s="12">
        <f t="shared" si="0"/>
        <v>0</v>
      </c>
      <c r="N15" s="13">
        <f>L15+M15</f>
        <v>11711992</v>
      </c>
      <c r="P15" s="3" t="s">
        <v>12</v>
      </c>
      <c r="Q15" s="2">
        <v>1011</v>
      </c>
      <c r="R15" s="2">
        <v>0</v>
      </c>
      <c r="S15" s="2">
        <v>258</v>
      </c>
      <c r="T15" s="2">
        <v>0</v>
      </c>
      <c r="U15" s="2">
        <v>275</v>
      </c>
      <c r="V15" s="2">
        <v>0</v>
      </c>
      <c r="W15" s="2">
        <v>4408</v>
      </c>
      <c r="X15" s="2">
        <v>0</v>
      </c>
      <c r="Y15" s="2">
        <v>1142</v>
      </c>
      <c r="Z15" s="2">
        <v>0</v>
      </c>
      <c r="AA15" s="1">
        <f t="shared" ref="AA15:AB18" si="1">Q15+S15+U15+W15+Y15</f>
        <v>7094</v>
      </c>
      <c r="AB15" s="12">
        <f t="shared" si="1"/>
        <v>0</v>
      </c>
      <c r="AC15" s="13">
        <f>AA15+AB15</f>
        <v>7094</v>
      </c>
      <c r="AE15" s="3" t="s">
        <v>12</v>
      </c>
      <c r="AF15" s="2">
        <f t="shared" ref="AF15:AR18" si="2">IFERROR(B15/Q15, "N.A.")</f>
        <v>4881.414441147379</v>
      </c>
      <c r="AG15" s="2" t="str">
        <f t="shared" si="2"/>
        <v>N.A.</v>
      </c>
      <c r="AH15" s="2">
        <f t="shared" si="2"/>
        <v>4353.1007751937987</v>
      </c>
      <c r="AI15" s="2" t="str">
        <f t="shared" si="2"/>
        <v>N.A.</v>
      </c>
      <c r="AJ15" s="2">
        <f t="shared" si="2"/>
        <v>4300</v>
      </c>
      <c r="AK15" s="2" t="str">
        <f t="shared" si="2"/>
        <v>N.A.</v>
      </c>
      <c r="AL15" s="2">
        <f t="shared" si="2"/>
        <v>1014.3561705989108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1650.9715252325909</v>
      </c>
      <c r="AQ15" s="16" t="str">
        <f t="shared" si="2"/>
        <v>N.A.</v>
      </c>
      <c r="AR15" s="13">
        <f t="shared" si="2"/>
        <v>1650.9715252325909</v>
      </c>
    </row>
    <row r="16" spans="1:44" ht="15" customHeight="1" thickBot="1" x14ac:dyDescent="0.3">
      <c r="A16" s="3" t="s">
        <v>13</v>
      </c>
      <c r="B16" s="2">
        <v>2286825</v>
      </c>
      <c r="C16" s="2">
        <v>58800</v>
      </c>
      <c r="D16" s="2">
        <v>42140</v>
      </c>
      <c r="E16" s="2"/>
      <c r="F16" s="2"/>
      <c r="G16" s="2"/>
      <c r="H16" s="2"/>
      <c r="I16" s="2"/>
      <c r="J16" s="2"/>
      <c r="K16" s="2"/>
      <c r="L16" s="1">
        <f t="shared" si="0"/>
        <v>2328965</v>
      </c>
      <c r="M16" s="12">
        <f t="shared" si="0"/>
        <v>58800</v>
      </c>
      <c r="N16" s="13">
        <f>L16+M16</f>
        <v>2387765</v>
      </c>
      <c r="P16" s="3" t="s">
        <v>13</v>
      </c>
      <c r="Q16" s="2">
        <v>887</v>
      </c>
      <c r="R16" s="2">
        <v>98</v>
      </c>
      <c r="S16" s="2">
        <v>98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985</v>
      </c>
      <c r="AB16" s="12">
        <f t="shared" si="1"/>
        <v>98</v>
      </c>
      <c r="AC16" s="13">
        <f>AA16+AB16</f>
        <v>1083</v>
      </c>
      <c r="AE16" s="3" t="s">
        <v>13</v>
      </c>
      <c r="AF16" s="2">
        <f t="shared" si="2"/>
        <v>2578.1567080045097</v>
      </c>
      <c r="AG16" s="2">
        <f t="shared" si="2"/>
        <v>600</v>
      </c>
      <c r="AH16" s="2">
        <f t="shared" si="2"/>
        <v>430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2364.4314720812181</v>
      </c>
      <c r="AQ16" s="16">
        <f t="shared" si="2"/>
        <v>600</v>
      </c>
      <c r="AR16" s="13">
        <f t="shared" si="2"/>
        <v>2204.7691597414591</v>
      </c>
    </row>
    <row r="17" spans="1:44" ht="15" customHeight="1" thickBot="1" x14ac:dyDescent="0.3">
      <c r="A17" s="3" t="s">
        <v>14</v>
      </c>
      <c r="B17" s="2">
        <v>4850975</v>
      </c>
      <c r="C17" s="2">
        <v>20926916</v>
      </c>
      <c r="D17" s="2">
        <v>352800</v>
      </c>
      <c r="E17" s="2">
        <v>542430</v>
      </c>
      <c r="F17" s="2"/>
      <c r="G17" s="2">
        <v>2107560</v>
      </c>
      <c r="H17" s="2"/>
      <c r="I17" s="2">
        <v>703560</v>
      </c>
      <c r="J17" s="2">
        <v>0</v>
      </c>
      <c r="K17" s="2"/>
      <c r="L17" s="1">
        <f t="shared" si="0"/>
        <v>5203775</v>
      </c>
      <c r="M17" s="12">
        <f t="shared" si="0"/>
        <v>24280466</v>
      </c>
      <c r="N17" s="13">
        <f>L17+M17</f>
        <v>29484241</v>
      </c>
      <c r="P17" s="3" t="s">
        <v>14</v>
      </c>
      <c r="Q17" s="2">
        <v>2199</v>
      </c>
      <c r="R17" s="2">
        <v>3668</v>
      </c>
      <c r="S17" s="2">
        <v>98</v>
      </c>
      <c r="T17" s="2">
        <v>196</v>
      </c>
      <c r="U17" s="2">
        <v>0</v>
      </c>
      <c r="V17" s="2">
        <v>624</v>
      </c>
      <c r="W17" s="2">
        <v>0</v>
      </c>
      <c r="X17" s="2">
        <v>312</v>
      </c>
      <c r="Y17" s="2">
        <v>312</v>
      </c>
      <c r="Z17" s="2">
        <v>0</v>
      </c>
      <c r="AA17" s="1">
        <f t="shared" si="1"/>
        <v>2609</v>
      </c>
      <c r="AB17" s="12">
        <f t="shared" si="1"/>
        <v>4800</v>
      </c>
      <c r="AC17" s="13">
        <f>AA17+AB17</f>
        <v>7409</v>
      </c>
      <c r="AE17" s="3" t="s">
        <v>14</v>
      </c>
      <c r="AF17" s="2">
        <f t="shared" si="2"/>
        <v>2205.9913597089585</v>
      </c>
      <c r="AG17" s="2">
        <f t="shared" si="2"/>
        <v>5705.2660850599777</v>
      </c>
      <c r="AH17" s="2">
        <f t="shared" si="2"/>
        <v>3600</v>
      </c>
      <c r="AI17" s="2">
        <f t="shared" si="2"/>
        <v>2767.5</v>
      </c>
      <c r="AJ17" s="2" t="str">
        <f t="shared" si="2"/>
        <v>N.A.</v>
      </c>
      <c r="AK17" s="2">
        <f t="shared" si="2"/>
        <v>3377.5</v>
      </c>
      <c r="AL17" s="2" t="str">
        <f t="shared" si="2"/>
        <v>N.A.</v>
      </c>
      <c r="AM17" s="2">
        <f t="shared" si="2"/>
        <v>2255</v>
      </c>
      <c r="AN17" s="2">
        <f t="shared" si="2"/>
        <v>0</v>
      </c>
      <c r="AO17" s="2" t="str">
        <f t="shared" si="2"/>
        <v>N.A.</v>
      </c>
      <c r="AP17" s="15">
        <f t="shared" si="2"/>
        <v>1994.5477194327329</v>
      </c>
      <c r="AQ17" s="16">
        <f t="shared" si="2"/>
        <v>5058.430416666667</v>
      </c>
      <c r="AR17" s="13">
        <f t="shared" si="2"/>
        <v>3979.5169388581453</v>
      </c>
    </row>
    <row r="18" spans="1:44" ht="15" customHeight="1" thickBot="1" x14ac:dyDescent="0.3">
      <c r="A18" s="3" t="s">
        <v>15</v>
      </c>
      <c r="B18" s="2">
        <v>771420</v>
      </c>
      <c r="C18" s="2">
        <v>117600</v>
      </c>
      <c r="D18" s="2">
        <v>168560</v>
      </c>
      <c r="E18" s="2"/>
      <c r="F18" s="2"/>
      <c r="G18" s="2">
        <v>39000</v>
      </c>
      <c r="H18" s="2">
        <v>733718</v>
      </c>
      <c r="I18" s="2"/>
      <c r="J18" s="2">
        <v>0</v>
      </c>
      <c r="K18" s="2"/>
      <c r="L18" s="1">
        <f t="shared" si="0"/>
        <v>1673698</v>
      </c>
      <c r="M18" s="12">
        <f t="shared" si="0"/>
        <v>156600</v>
      </c>
      <c r="N18" s="13">
        <f>L18+M18</f>
        <v>1830298</v>
      </c>
      <c r="P18" s="3" t="s">
        <v>15</v>
      </c>
      <c r="Q18" s="2">
        <v>483</v>
      </c>
      <c r="R18" s="2">
        <v>98</v>
      </c>
      <c r="S18" s="2">
        <v>98</v>
      </c>
      <c r="T18" s="2">
        <v>0</v>
      </c>
      <c r="U18" s="2">
        <v>0</v>
      </c>
      <c r="V18" s="2">
        <v>156</v>
      </c>
      <c r="W18" s="2">
        <v>3846</v>
      </c>
      <c r="X18" s="2">
        <v>0</v>
      </c>
      <c r="Y18" s="2">
        <v>1110</v>
      </c>
      <c r="Z18" s="2">
        <v>0</v>
      </c>
      <c r="AA18" s="1">
        <f t="shared" si="1"/>
        <v>5537</v>
      </c>
      <c r="AB18" s="12">
        <f t="shared" si="1"/>
        <v>254</v>
      </c>
      <c r="AC18" s="18">
        <f>AA18+AB18</f>
        <v>5791</v>
      </c>
      <c r="AE18" s="3" t="s">
        <v>15</v>
      </c>
      <c r="AF18" s="2">
        <f t="shared" si="2"/>
        <v>1597.1428571428571</v>
      </c>
      <c r="AG18" s="2">
        <f t="shared" si="2"/>
        <v>1200</v>
      </c>
      <c r="AH18" s="2">
        <f t="shared" si="2"/>
        <v>1720</v>
      </c>
      <c r="AI18" s="2" t="str">
        <f t="shared" si="2"/>
        <v>N.A.</v>
      </c>
      <c r="AJ18" s="2" t="str">
        <f t="shared" si="2"/>
        <v>N.A.</v>
      </c>
      <c r="AK18" s="2">
        <f t="shared" si="2"/>
        <v>250</v>
      </c>
      <c r="AL18" s="2">
        <f t="shared" si="2"/>
        <v>190.77431097243891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302.27523929925951</v>
      </c>
      <c r="AQ18" s="16">
        <f t="shared" si="2"/>
        <v>616.53543307086613</v>
      </c>
      <c r="AR18" s="13">
        <f t="shared" si="2"/>
        <v>316.05905715765846</v>
      </c>
    </row>
    <row r="19" spans="1:44" ht="15" customHeight="1" thickBot="1" x14ac:dyDescent="0.3">
      <c r="A19" s="4" t="s">
        <v>16</v>
      </c>
      <c r="B19" s="2">
        <v>12844330.000000004</v>
      </c>
      <c r="C19" s="2">
        <v>21103316.000000004</v>
      </c>
      <c r="D19" s="2">
        <v>1686600.0000000002</v>
      </c>
      <c r="E19" s="2">
        <v>542430</v>
      </c>
      <c r="F19" s="2">
        <v>1182500</v>
      </c>
      <c r="G19" s="2">
        <v>2146560</v>
      </c>
      <c r="H19" s="2">
        <v>5205000.0000000019</v>
      </c>
      <c r="I19" s="2">
        <v>703560</v>
      </c>
      <c r="J19" s="2">
        <v>0</v>
      </c>
      <c r="K19" s="2"/>
      <c r="L19" s="1">
        <f t="shared" ref="L19" si="3">B19+D19+F19+H19+J19</f>
        <v>20918430.000000007</v>
      </c>
      <c r="M19" s="12">
        <f t="shared" ref="M19" si="4">C19+E19+G19+I19+K19</f>
        <v>24495866.000000004</v>
      </c>
      <c r="N19" s="18">
        <f>L19+M19</f>
        <v>45414296.000000015</v>
      </c>
      <c r="P19" s="4" t="s">
        <v>16</v>
      </c>
      <c r="Q19" s="2">
        <v>4580</v>
      </c>
      <c r="R19" s="2">
        <v>3864</v>
      </c>
      <c r="S19" s="2">
        <v>552</v>
      </c>
      <c r="T19" s="2">
        <v>196</v>
      </c>
      <c r="U19" s="2">
        <v>275</v>
      </c>
      <c r="V19" s="2">
        <v>780</v>
      </c>
      <c r="W19" s="2">
        <v>8254</v>
      </c>
      <c r="X19" s="2">
        <v>312</v>
      </c>
      <c r="Y19" s="2">
        <v>2564</v>
      </c>
      <c r="Z19" s="2">
        <v>0</v>
      </c>
      <c r="AA19" s="1">
        <f t="shared" ref="AA19" si="5">Q19+S19+U19+W19+Y19</f>
        <v>16225</v>
      </c>
      <c r="AB19" s="12">
        <f t="shared" ref="AB19" si="6">R19+T19+V19+X19+Z19</f>
        <v>5152</v>
      </c>
      <c r="AC19" s="13">
        <f>AA19+AB19</f>
        <v>21377</v>
      </c>
      <c r="AE19" s="4" t="s">
        <v>16</v>
      </c>
      <c r="AF19" s="2">
        <f t="shared" ref="AF19:AO19" si="7">IFERROR(B19/Q19, "N.A.")</f>
        <v>2804.4388646288216</v>
      </c>
      <c r="AG19" s="2">
        <f t="shared" si="7"/>
        <v>5461.5207039337483</v>
      </c>
      <c r="AH19" s="2">
        <f t="shared" si="7"/>
        <v>3055.434782608696</v>
      </c>
      <c r="AI19" s="2">
        <f t="shared" si="7"/>
        <v>2767.5</v>
      </c>
      <c r="AJ19" s="2">
        <f t="shared" si="7"/>
        <v>4300</v>
      </c>
      <c r="AK19" s="2">
        <f t="shared" si="7"/>
        <v>2752</v>
      </c>
      <c r="AL19" s="2">
        <f t="shared" si="7"/>
        <v>630.60334383329314</v>
      </c>
      <c r="AM19" s="2">
        <f t="shared" si="7"/>
        <v>2255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1289.2714946070882</v>
      </c>
      <c r="AQ19" s="16">
        <f t="shared" ref="AQ19" si="9">IFERROR(M19/AB19, "N.A.")</f>
        <v>4754.6323757763985</v>
      </c>
      <c r="AR19" s="13">
        <f t="shared" ref="AR19" si="10">IFERROR(N19/AC19, "N.A.")</f>
        <v>2124.4466482668295</v>
      </c>
    </row>
    <row r="20" spans="1:44" ht="15" customHeight="1" thickBot="1" x14ac:dyDescent="0.3">
      <c r="A20" s="5" t="s">
        <v>0</v>
      </c>
      <c r="B20" s="46">
        <f>B19+C19</f>
        <v>33947646.000000007</v>
      </c>
      <c r="C20" s="47"/>
      <c r="D20" s="46">
        <f>D19+E19</f>
        <v>2229030</v>
      </c>
      <c r="E20" s="47"/>
      <c r="F20" s="46">
        <f>F19+G19</f>
        <v>3329060</v>
      </c>
      <c r="G20" s="47"/>
      <c r="H20" s="46">
        <f>H19+I19</f>
        <v>5908560.0000000019</v>
      </c>
      <c r="I20" s="47"/>
      <c r="J20" s="46">
        <f>J19+K19</f>
        <v>0</v>
      </c>
      <c r="K20" s="47"/>
      <c r="L20" s="46">
        <f>L19+M19</f>
        <v>45414296.000000015</v>
      </c>
      <c r="M20" s="50"/>
      <c r="N20" s="19">
        <f>B20+D20+F20+H20+J20</f>
        <v>45414296.000000007</v>
      </c>
      <c r="P20" s="5" t="s">
        <v>0</v>
      </c>
      <c r="Q20" s="46">
        <f>Q19+R19</f>
        <v>8444</v>
      </c>
      <c r="R20" s="47"/>
      <c r="S20" s="46">
        <f>S19+T19</f>
        <v>748</v>
      </c>
      <c r="T20" s="47"/>
      <c r="U20" s="46">
        <f>U19+V19</f>
        <v>1055</v>
      </c>
      <c r="V20" s="47"/>
      <c r="W20" s="46">
        <f>W19+X19</f>
        <v>8566</v>
      </c>
      <c r="X20" s="47"/>
      <c r="Y20" s="46">
        <f>Y19+Z19</f>
        <v>2564</v>
      </c>
      <c r="Z20" s="47"/>
      <c r="AA20" s="46">
        <f>AA19+AB19</f>
        <v>21377</v>
      </c>
      <c r="AB20" s="47"/>
      <c r="AC20" s="20">
        <f>Q20+S20+U20+W20+Y20</f>
        <v>21377</v>
      </c>
      <c r="AE20" s="5" t="s">
        <v>0</v>
      </c>
      <c r="AF20" s="48">
        <f>IFERROR(B20/Q20,"N.A.")</f>
        <v>4020.3275698720995</v>
      </c>
      <c r="AG20" s="49"/>
      <c r="AH20" s="48">
        <f>IFERROR(D20/S20,"N.A.")</f>
        <v>2979.9866310160428</v>
      </c>
      <c r="AI20" s="49"/>
      <c r="AJ20" s="48">
        <f>IFERROR(F20/U20,"N.A.")</f>
        <v>3155.5071090047395</v>
      </c>
      <c r="AK20" s="49"/>
      <c r="AL20" s="48">
        <f>IFERROR(H20/W20,"N.A.")</f>
        <v>689.76885360728488</v>
      </c>
      <c r="AM20" s="49"/>
      <c r="AN20" s="48">
        <f>IFERROR(J20/Y20,"N.A.")</f>
        <v>0</v>
      </c>
      <c r="AO20" s="49"/>
      <c r="AP20" s="48">
        <f>IFERROR(L20/AA20,"N.A.")</f>
        <v>2124.4466482668295</v>
      </c>
      <c r="AQ20" s="49"/>
      <c r="AR20" s="17">
        <f>IFERROR(N20/AC20, "N.A.")</f>
        <v>2124.446648266829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4343860</v>
      </c>
      <c r="C27" s="2"/>
      <c r="D27" s="2">
        <v>1123100</v>
      </c>
      <c r="E27" s="2"/>
      <c r="F27" s="2"/>
      <c r="G27" s="2"/>
      <c r="H27" s="2">
        <v>1871415</v>
      </c>
      <c r="I27" s="2"/>
      <c r="J27" s="2">
        <v>0</v>
      </c>
      <c r="K27" s="2"/>
      <c r="L27" s="1">
        <f t="shared" ref="L27:M30" si="11">B27+D27+F27+H27+J27</f>
        <v>7338375</v>
      </c>
      <c r="M27" s="12">
        <f t="shared" si="11"/>
        <v>0</v>
      </c>
      <c r="N27" s="13">
        <f>L27+M27</f>
        <v>7338375</v>
      </c>
      <c r="P27" s="3" t="s">
        <v>12</v>
      </c>
      <c r="Q27" s="2">
        <v>736</v>
      </c>
      <c r="R27" s="2">
        <v>0</v>
      </c>
      <c r="S27" s="2">
        <v>258</v>
      </c>
      <c r="T27" s="2">
        <v>0</v>
      </c>
      <c r="U27" s="2">
        <v>0</v>
      </c>
      <c r="V27" s="2">
        <v>0</v>
      </c>
      <c r="W27" s="2">
        <v>1011</v>
      </c>
      <c r="X27" s="2">
        <v>0</v>
      </c>
      <c r="Y27" s="2">
        <v>69</v>
      </c>
      <c r="Z27" s="2">
        <v>0</v>
      </c>
      <c r="AA27" s="1">
        <f t="shared" ref="AA27:AB30" si="12">Q27+S27+U27+W27+Y27</f>
        <v>2074</v>
      </c>
      <c r="AB27" s="12">
        <f t="shared" si="12"/>
        <v>0</v>
      </c>
      <c r="AC27" s="13">
        <f>AA27+AB27</f>
        <v>2074</v>
      </c>
      <c r="AE27" s="3" t="s">
        <v>12</v>
      </c>
      <c r="AF27" s="2">
        <f t="shared" ref="AF27:AR30" si="13">IFERROR(B27/Q27, "N.A.")</f>
        <v>5901.983695652174</v>
      </c>
      <c r="AG27" s="2" t="str">
        <f t="shared" si="13"/>
        <v>N.A.</v>
      </c>
      <c r="AH27" s="2">
        <f t="shared" si="13"/>
        <v>4353.1007751937987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1851.053412462908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3538.2714561234329</v>
      </c>
      <c r="AQ27" s="16" t="str">
        <f t="shared" si="13"/>
        <v>N.A.</v>
      </c>
      <c r="AR27" s="13">
        <f t="shared" si="13"/>
        <v>3538.2714561234329</v>
      </c>
    </row>
    <row r="28" spans="1:44" ht="15" customHeight="1" thickBot="1" x14ac:dyDescent="0.3">
      <c r="A28" s="3" t="s">
        <v>13</v>
      </c>
      <c r="B28" s="2"/>
      <c r="C28" s="2">
        <v>58800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58800</v>
      </c>
      <c r="N28" s="13">
        <f>L28+M28</f>
        <v>58800</v>
      </c>
      <c r="P28" s="3" t="s">
        <v>13</v>
      </c>
      <c r="Q28" s="2">
        <v>0</v>
      </c>
      <c r="R28" s="2">
        <v>98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98</v>
      </c>
      <c r="AC28" s="13">
        <f>AA28+AB28</f>
        <v>98</v>
      </c>
      <c r="AE28" s="3" t="s">
        <v>13</v>
      </c>
      <c r="AF28" s="2" t="str">
        <f t="shared" si="13"/>
        <v>N.A.</v>
      </c>
      <c r="AG28" s="2">
        <f t="shared" si="13"/>
        <v>600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600</v>
      </c>
      <c r="AR28" s="13">
        <f t="shared" si="13"/>
        <v>600</v>
      </c>
    </row>
    <row r="29" spans="1:44" ht="15" customHeight="1" thickBot="1" x14ac:dyDescent="0.3">
      <c r="A29" s="3" t="s">
        <v>14</v>
      </c>
      <c r="B29" s="2">
        <v>3176680.0000000005</v>
      </c>
      <c r="C29" s="2">
        <v>13282916</v>
      </c>
      <c r="D29" s="2">
        <v>352800</v>
      </c>
      <c r="E29" s="2">
        <v>542430</v>
      </c>
      <c r="F29" s="2"/>
      <c r="G29" s="2">
        <v>2107560</v>
      </c>
      <c r="H29" s="2"/>
      <c r="I29" s="2">
        <v>469560</v>
      </c>
      <c r="J29" s="2">
        <v>0</v>
      </c>
      <c r="K29" s="2"/>
      <c r="L29" s="1">
        <f t="shared" si="11"/>
        <v>3529480.0000000005</v>
      </c>
      <c r="M29" s="12">
        <f t="shared" si="11"/>
        <v>16402466</v>
      </c>
      <c r="N29" s="13">
        <f>L29+M29</f>
        <v>19931946</v>
      </c>
      <c r="P29" s="3" t="s">
        <v>14</v>
      </c>
      <c r="Q29" s="2">
        <v>1116</v>
      </c>
      <c r="R29" s="2">
        <v>1903</v>
      </c>
      <c r="S29" s="2">
        <v>98</v>
      </c>
      <c r="T29" s="2">
        <v>196</v>
      </c>
      <c r="U29" s="2">
        <v>0</v>
      </c>
      <c r="V29" s="2">
        <v>624</v>
      </c>
      <c r="W29" s="2">
        <v>0</v>
      </c>
      <c r="X29" s="2">
        <v>156</v>
      </c>
      <c r="Y29" s="2">
        <v>156</v>
      </c>
      <c r="Z29" s="2">
        <v>0</v>
      </c>
      <c r="AA29" s="1">
        <f t="shared" si="12"/>
        <v>1370</v>
      </c>
      <c r="AB29" s="12">
        <f t="shared" si="12"/>
        <v>2879</v>
      </c>
      <c r="AC29" s="13">
        <f>AA29+AB29</f>
        <v>4249</v>
      </c>
      <c r="AE29" s="3" t="s">
        <v>14</v>
      </c>
      <c r="AF29" s="2">
        <f t="shared" si="13"/>
        <v>2846.4874551971329</v>
      </c>
      <c r="AG29" s="2">
        <f t="shared" si="13"/>
        <v>6979.9873883342088</v>
      </c>
      <c r="AH29" s="2">
        <f t="shared" si="13"/>
        <v>3600</v>
      </c>
      <c r="AI29" s="2">
        <f t="shared" si="13"/>
        <v>2767.5</v>
      </c>
      <c r="AJ29" s="2" t="str">
        <f t="shared" si="13"/>
        <v>N.A.</v>
      </c>
      <c r="AK29" s="2">
        <f t="shared" si="13"/>
        <v>3377.5</v>
      </c>
      <c r="AL29" s="2" t="str">
        <f t="shared" si="13"/>
        <v>N.A.</v>
      </c>
      <c r="AM29" s="2">
        <f t="shared" si="13"/>
        <v>3010</v>
      </c>
      <c r="AN29" s="2">
        <f t="shared" si="13"/>
        <v>0</v>
      </c>
      <c r="AO29" s="2" t="str">
        <f t="shared" si="13"/>
        <v>N.A.</v>
      </c>
      <c r="AP29" s="15">
        <f t="shared" si="13"/>
        <v>2576.262773722628</v>
      </c>
      <c r="AQ29" s="16">
        <f t="shared" si="13"/>
        <v>5697.2789162903782</v>
      </c>
      <c r="AR29" s="13">
        <f t="shared" si="13"/>
        <v>4690.9734055071785</v>
      </c>
    </row>
    <row r="30" spans="1:44" ht="15" customHeight="1" thickBot="1" x14ac:dyDescent="0.3">
      <c r="A30" s="3" t="s">
        <v>15</v>
      </c>
      <c r="B30" s="2">
        <v>771420</v>
      </c>
      <c r="C30" s="2">
        <v>117600</v>
      </c>
      <c r="D30" s="2">
        <v>168560</v>
      </c>
      <c r="E30" s="2"/>
      <c r="F30" s="2"/>
      <c r="G30" s="2">
        <v>39000</v>
      </c>
      <c r="H30" s="2">
        <v>718117.99999999988</v>
      </c>
      <c r="I30" s="2"/>
      <c r="J30" s="2">
        <v>0</v>
      </c>
      <c r="K30" s="2"/>
      <c r="L30" s="1">
        <f t="shared" si="11"/>
        <v>1658098</v>
      </c>
      <c r="M30" s="12">
        <f t="shared" si="11"/>
        <v>156600</v>
      </c>
      <c r="N30" s="13">
        <f>L30+M30</f>
        <v>1814698</v>
      </c>
      <c r="P30" s="3" t="s">
        <v>15</v>
      </c>
      <c r="Q30" s="2">
        <v>483</v>
      </c>
      <c r="R30" s="2">
        <v>98</v>
      </c>
      <c r="S30" s="2">
        <v>98</v>
      </c>
      <c r="T30" s="2">
        <v>0</v>
      </c>
      <c r="U30" s="2">
        <v>0</v>
      </c>
      <c r="V30" s="2">
        <v>156</v>
      </c>
      <c r="W30" s="2">
        <v>3628</v>
      </c>
      <c r="X30" s="2">
        <v>0</v>
      </c>
      <c r="Y30" s="2">
        <v>1012</v>
      </c>
      <c r="Z30" s="2">
        <v>0</v>
      </c>
      <c r="AA30" s="1">
        <f t="shared" si="12"/>
        <v>5221</v>
      </c>
      <c r="AB30" s="12">
        <f t="shared" si="12"/>
        <v>254</v>
      </c>
      <c r="AC30" s="18">
        <f>AA30+AB30</f>
        <v>5475</v>
      </c>
      <c r="AE30" s="3" t="s">
        <v>15</v>
      </c>
      <c r="AF30" s="2">
        <f t="shared" si="13"/>
        <v>1597.1428571428571</v>
      </c>
      <c r="AG30" s="2">
        <f t="shared" si="13"/>
        <v>1200</v>
      </c>
      <c r="AH30" s="2">
        <f t="shared" si="13"/>
        <v>1720</v>
      </c>
      <c r="AI30" s="2" t="str">
        <f t="shared" si="13"/>
        <v>N.A.</v>
      </c>
      <c r="AJ30" s="2" t="str">
        <f t="shared" si="13"/>
        <v>N.A.</v>
      </c>
      <c r="AK30" s="2">
        <f t="shared" si="13"/>
        <v>250</v>
      </c>
      <c r="AL30" s="2">
        <f t="shared" si="13"/>
        <v>197.93770672546856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317.58245546830108</v>
      </c>
      <c r="AQ30" s="16">
        <f t="shared" si="13"/>
        <v>616.53543307086613</v>
      </c>
      <c r="AR30" s="13">
        <f t="shared" si="13"/>
        <v>331.45168949771687</v>
      </c>
    </row>
    <row r="31" spans="1:44" ht="15" customHeight="1" thickBot="1" x14ac:dyDescent="0.3">
      <c r="A31" s="4" t="s">
        <v>16</v>
      </c>
      <c r="B31" s="2">
        <v>8291960</v>
      </c>
      <c r="C31" s="2">
        <v>13459316</v>
      </c>
      <c r="D31" s="2">
        <v>1644460</v>
      </c>
      <c r="E31" s="2">
        <v>542430</v>
      </c>
      <c r="F31" s="2"/>
      <c r="G31" s="2">
        <v>2146560</v>
      </c>
      <c r="H31" s="2">
        <v>2589532.9999999991</v>
      </c>
      <c r="I31" s="2">
        <v>469560</v>
      </c>
      <c r="J31" s="2">
        <v>0</v>
      </c>
      <c r="K31" s="2"/>
      <c r="L31" s="1">
        <f t="shared" ref="L31" si="14">B31+D31+F31+H31+J31</f>
        <v>12525953</v>
      </c>
      <c r="M31" s="12">
        <f t="shared" ref="M31" si="15">C31+E31+G31+I31+K31</f>
        <v>16617866</v>
      </c>
      <c r="N31" s="18">
        <f>L31+M31</f>
        <v>29143819</v>
      </c>
      <c r="P31" s="4" t="s">
        <v>16</v>
      </c>
      <c r="Q31" s="2">
        <v>2335</v>
      </c>
      <c r="R31" s="2">
        <v>2099</v>
      </c>
      <c r="S31" s="2">
        <v>454</v>
      </c>
      <c r="T31" s="2">
        <v>196</v>
      </c>
      <c r="U31" s="2">
        <v>0</v>
      </c>
      <c r="V31" s="2">
        <v>780</v>
      </c>
      <c r="W31" s="2">
        <v>4639</v>
      </c>
      <c r="X31" s="2">
        <v>156</v>
      </c>
      <c r="Y31" s="2">
        <v>1237</v>
      </c>
      <c r="Z31" s="2">
        <v>0</v>
      </c>
      <c r="AA31" s="1">
        <f t="shared" ref="AA31" si="16">Q31+S31+U31+W31+Y31</f>
        <v>8665</v>
      </c>
      <c r="AB31" s="12">
        <f t="shared" ref="AB31" si="17">R31+T31+V31+X31+Z31</f>
        <v>3231</v>
      </c>
      <c r="AC31" s="13">
        <f>AA31+AB31</f>
        <v>11896</v>
      </c>
      <c r="AE31" s="4" t="s">
        <v>16</v>
      </c>
      <c r="AF31" s="2">
        <f t="shared" ref="AF31:AO31" si="18">IFERROR(B31/Q31, "N.A.")</f>
        <v>3551.1605995717346</v>
      </c>
      <c r="AG31" s="2">
        <f t="shared" si="18"/>
        <v>6412.2515483563602</v>
      </c>
      <c r="AH31" s="2">
        <f t="shared" si="18"/>
        <v>3622.1585903083701</v>
      </c>
      <c r="AI31" s="2">
        <f t="shared" si="18"/>
        <v>2767.5</v>
      </c>
      <c r="AJ31" s="2" t="str">
        <f t="shared" si="18"/>
        <v>N.A.</v>
      </c>
      <c r="AK31" s="2">
        <f t="shared" si="18"/>
        <v>2752</v>
      </c>
      <c r="AL31" s="2">
        <f t="shared" si="18"/>
        <v>558.20931235179978</v>
      </c>
      <c r="AM31" s="2">
        <f t="shared" si="18"/>
        <v>3010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1445.5802654356607</v>
      </c>
      <c r="AQ31" s="16">
        <f t="shared" ref="AQ31" si="20">IFERROR(M31/AB31, "N.A.")</f>
        <v>5143.2578149179817</v>
      </c>
      <c r="AR31" s="13">
        <f t="shared" ref="AR31" si="21">IFERROR(N31/AC31, "N.A.")</f>
        <v>2449.883910558171</v>
      </c>
    </row>
    <row r="32" spans="1:44" ht="15" customHeight="1" thickBot="1" x14ac:dyDescent="0.3">
      <c r="A32" s="5" t="s">
        <v>0</v>
      </c>
      <c r="B32" s="46">
        <f>B31+C31</f>
        <v>21751276</v>
      </c>
      <c r="C32" s="47"/>
      <c r="D32" s="46">
        <f>D31+E31</f>
        <v>2186890</v>
      </c>
      <c r="E32" s="47"/>
      <c r="F32" s="46">
        <f>F31+G31</f>
        <v>2146560</v>
      </c>
      <c r="G32" s="47"/>
      <c r="H32" s="46">
        <f>H31+I31</f>
        <v>3059092.9999999991</v>
      </c>
      <c r="I32" s="47"/>
      <c r="J32" s="46">
        <f>J31+K31</f>
        <v>0</v>
      </c>
      <c r="K32" s="47"/>
      <c r="L32" s="46">
        <f>L31+M31</f>
        <v>29143819</v>
      </c>
      <c r="M32" s="50"/>
      <c r="N32" s="19">
        <f>B32+D32+F32+H32+J32</f>
        <v>29143819</v>
      </c>
      <c r="P32" s="5" t="s">
        <v>0</v>
      </c>
      <c r="Q32" s="46">
        <f>Q31+R31</f>
        <v>4434</v>
      </c>
      <c r="R32" s="47"/>
      <c r="S32" s="46">
        <f>S31+T31</f>
        <v>650</v>
      </c>
      <c r="T32" s="47"/>
      <c r="U32" s="46">
        <f>U31+V31</f>
        <v>780</v>
      </c>
      <c r="V32" s="47"/>
      <c r="W32" s="46">
        <f>W31+X31</f>
        <v>4795</v>
      </c>
      <c r="X32" s="47"/>
      <c r="Y32" s="46">
        <f>Y31+Z31</f>
        <v>1237</v>
      </c>
      <c r="Z32" s="47"/>
      <c r="AA32" s="46">
        <f>AA31+AB31</f>
        <v>11896</v>
      </c>
      <c r="AB32" s="47"/>
      <c r="AC32" s="20">
        <f>Q32+S32+U32+W32+Y32</f>
        <v>11896</v>
      </c>
      <c r="AE32" s="5" t="s">
        <v>0</v>
      </c>
      <c r="AF32" s="48">
        <f>IFERROR(B32/Q32,"N.A.")</f>
        <v>4905.5651781686965</v>
      </c>
      <c r="AG32" s="49"/>
      <c r="AH32" s="48">
        <f>IFERROR(D32/S32,"N.A.")</f>
        <v>3364.4461538461537</v>
      </c>
      <c r="AI32" s="49"/>
      <c r="AJ32" s="48">
        <f>IFERROR(F32/U32,"N.A.")</f>
        <v>2752</v>
      </c>
      <c r="AK32" s="49"/>
      <c r="AL32" s="48">
        <f>IFERROR(H32/W32,"N.A.")</f>
        <v>637.97559958289867</v>
      </c>
      <c r="AM32" s="49"/>
      <c r="AN32" s="48">
        <f>IFERROR(J32/Y32,"N.A.")</f>
        <v>0</v>
      </c>
      <c r="AO32" s="49"/>
      <c r="AP32" s="48">
        <f>IFERROR(L32/AA32,"N.A.")</f>
        <v>2449.883910558171</v>
      </c>
      <c r="AQ32" s="49"/>
      <c r="AR32" s="17">
        <f>IFERROR(N32/AC32, "N.A.")</f>
        <v>2449.883910558171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591250</v>
      </c>
      <c r="C39" s="2"/>
      <c r="D39" s="2"/>
      <c r="E39" s="2"/>
      <c r="F39" s="2">
        <v>1182500</v>
      </c>
      <c r="G39" s="2"/>
      <c r="H39" s="2">
        <v>2599867</v>
      </c>
      <c r="I39" s="2"/>
      <c r="J39" s="2">
        <v>0</v>
      </c>
      <c r="K39" s="2"/>
      <c r="L39" s="1">
        <f t="shared" ref="L39:M42" si="22">B39+D39+F39+H39+J39</f>
        <v>4373617</v>
      </c>
      <c r="M39" s="12">
        <f t="shared" si="22"/>
        <v>0</v>
      </c>
      <c r="N39" s="13">
        <f>L39+M39</f>
        <v>4373617</v>
      </c>
      <c r="P39" s="3" t="s">
        <v>12</v>
      </c>
      <c r="Q39" s="2">
        <v>275</v>
      </c>
      <c r="R39" s="2">
        <v>0</v>
      </c>
      <c r="S39" s="2">
        <v>0</v>
      </c>
      <c r="T39" s="2">
        <v>0</v>
      </c>
      <c r="U39" s="2">
        <v>275</v>
      </c>
      <c r="V39" s="2">
        <v>0</v>
      </c>
      <c r="W39" s="2">
        <v>3397</v>
      </c>
      <c r="X39" s="2">
        <v>0</v>
      </c>
      <c r="Y39" s="2">
        <v>1073</v>
      </c>
      <c r="Z39" s="2">
        <v>0</v>
      </c>
      <c r="AA39" s="1">
        <f t="shared" ref="AA39:AB42" si="23">Q39+S39+U39+W39+Y39</f>
        <v>5020</v>
      </c>
      <c r="AB39" s="12">
        <f t="shared" si="23"/>
        <v>0</v>
      </c>
      <c r="AC39" s="13">
        <f>AA39+AB39</f>
        <v>5020</v>
      </c>
      <c r="AE39" s="3" t="s">
        <v>12</v>
      </c>
      <c r="AF39" s="2">
        <f t="shared" ref="AF39:AR42" si="24">IFERROR(B39/Q39, "N.A.")</f>
        <v>2150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4300</v>
      </c>
      <c r="AK39" s="2" t="str">
        <f t="shared" si="24"/>
        <v>N.A.</v>
      </c>
      <c r="AL39" s="2">
        <f t="shared" si="24"/>
        <v>765.34206652929061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871.23844621513945</v>
      </c>
      <c r="AQ39" s="16" t="str">
        <f t="shared" si="24"/>
        <v>N.A.</v>
      </c>
      <c r="AR39" s="13">
        <f t="shared" si="24"/>
        <v>871.23844621513945</v>
      </c>
    </row>
    <row r="40" spans="1:44" ht="15" customHeight="1" thickBot="1" x14ac:dyDescent="0.3">
      <c r="A40" s="3" t="s">
        <v>13</v>
      </c>
      <c r="B40" s="2">
        <v>2286825</v>
      </c>
      <c r="C40" s="2"/>
      <c r="D40" s="2">
        <v>42140</v>
      </c>
      <c r="E40" s="2"/>
      <c r="F40" s="2"/>
      <c r="G40" s="2"/>
      <c r="H40" s="2"/>
      <c r="I40" s="2"/>
      <c r="J40" s="2"/>
      <c r="K40" s="2"/>
      <c r="L40" s="1">
        <f t="shared" si="22"/>
        <v>2328965</v>
      </c>
      <c r="M40" s="12">
        <f t="shared" si="22"/>
        <v>0</v>
      </c>
      <c r="N40" s="13">
        <f>L40+M40</f>
        <v>2328965</v>
      </c>
      <c r="P40" s="3" t="s">
        <v>13</v>
      </c>
      <c r="Q40" s="2">
        <v>887</v>
      </c>
      <c r="R40" s="2">
        <v>0</v>
      </c>
      <c r="S40" s="2">
        <v>98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985</v>
      </c>
      <c r="AB40" s="12">
        <f t="shared" si="23"/>
        <v>0</v>
      </c>
      <c r="AC40" s="13">
        <f>AA40+AB40</f>
        <v>985</v>
      </c>
      <c r="AE40" s="3" t="s">
        <v>13</v>
      </c>
      <c r="AF40" s="2">
        <f t="shared" si="24"/>
        <v>2578.1567080045097</v>
      </c>
      <c r="AG40" s="2" t="str">
        <f t="shared" si="24"/>
        <v>N.A.</v>
      </c>
      <c r="AH40" s="2">
        <f t="shared" si="24"/>
        <v>430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2364.4314720812181</v>
      </c>
      <c r="AQ40" s="16" t="str">
        <f t="shared" si="24"/>
        <v>N.A.</v>
      </c>
      <c r="AR40" s="13">
        <f t="shared" si="24"/>
        <v>2364.4314720812181</v>
      </c>
    </row>
    <row r="41" spans="1:44" ht="15" customHeight="1" thickBot="1" x14ac:dyDescent="0.3">
      <c r="A41" s="3" t="s">
        <v>14</v>
      </c>
      <c r="B41" s="2">
        <v>1674295</v>
      </c>
      <c r="C41" s="2">
        <v>7644000.0000000009</v>
      </c>
      <c r="D41" s="2"/>
      <c r="E41" s="2"/>
      <c r="F41" s="2"/>
      <c r="G41" s="2"/>
      <c r="H41" s="2"/>
      <c r="I41" s="2">
        <v>234000</v>
      </c>
      <c r="J41" s="2">
        <v>0</v>
      </c>
      <c r="K41" s="2"/>
      <c r="L41" s="1">
        <f t="shared" si="22"/>
        <v>1674295</v>
      </c>
      <c r="M41" s="12">
        <f t="shared" si="22"/>
        <v>7878000.0000000009</v>
      </c>
      <c r="N41" s="13">
        <f>L41+M41</f>
        <v>9552295</v>
      </c>
      <c r="P41" s="3" t="s">
        <v>14</v>
      </c>
      <c r="Q41" s="2">
        <v>1083</v>
      </c>
      <c r="R41" s="2">
        <v>1765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156</v>
      </c>
      <c r="Y41" s="2">
        <v>156</v>
      </c>
      <c r="Z41" s="2">
        <v>0</v>
      </c>
      <c r="AA41" s="1">
        <f t="shared" si="23"/>
        <v>1239</v>
      </c>
      <c r="AB41" s="12">
        <f t="shared" si="23"/>
        <v>1921</v>
      </c>
      <c r="AC41" s="13">
        <f>AA41+AB41</f>
        <v>3160</v>
      </c>
      <c r="AE41" s="3" t="s">
        <v>14</v>
      </c>
      <c r="AF41" s="2">
        <f t="shared" si="24"/>
        <v>1545.9787626962143</v>
      </c>
      <c r="AG41" s="2">
        <f t="shared" si="24"/>
        <v>4330.8781869688391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1500</v>
      </c>
      <c r="AN41" s="2">
        <f t="shared" si="24"/>
        <v>0</v>
      </c>
      <c r="AO41" s="2" t="str">
        <f t="shared" si="24"/>
        <v>N.A.</v>
      </c>
      <c r="AP41" s="15">
        <f t="shared" si="24"/>
        <v>1351.3276836158193</v>
      </c>
      <c r="AQ41" s="16">
        <f t="shared" si="24"/>
        <v>4100.9890681936495</v>
      </c>
      <c r="AR41" s="13">
        <f t="shared" si="24"/>
        <v>3022.878164556962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15600</v>
      </c>
      <c r="I42" s="2"/>
      <c r="J42" s="2">
        <v>0</v>
      </c>
      <c r="K42" s="2"/>
      <c r="L42" s="1">
        <f t="shared" si="22"/>
        <v>15600</v>
      </c>
      <c r="M42" s="12">
        <f t="shared" si="22"/>
        <v>0</v>
      </c>
      <c r="N42" s="13">
        <f>L42+M42</f>
        <v>15600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218</v>
      </c>
      <c r="X42" s="2">
        <v>0</v>
      </c>
      <c r="Y42" s="2">
        <v>98</v>
      </c>
      <c r="Z42" s="2">
        <v>0</v>
      </c>
      <c r="AA42" s="1">
        <f t="shared" si="23"/>
        <v>316</v>
      </c>
      <c r="AB42" s="12">
        <f t="shared" si="23"/>
        <v>0</v>
      </c>
      <c r="AC42" s="13">
        <f>AA42+AB42</f>
        <v>316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71.559633027522935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49.367088607594937</v>
      </c>
      <c r="AQ42" s="16" t="str">
        <f t="shared" si="24"/>
        <v>N.A.</v>
      </c>
      <c r="AR42" s="13">
        <f t="shared" si="24"/>
        <v>49.367088607594937</v>
      </c>
    </row>
    <row r="43" spans="1:44" ht="15" customHeight="1" thickBot="1" x14ac:dyDescent="0.3">
      <c r="A43" s="4" t="s">
        <v>16</v>
      </c>
      <c r="B43" s="2">
        <v>4552370.0000000009</v>
      </c>
      <c r="C43" s="2">
        <v>7644000.0000000009</v>
      </c>
      <c r="D43" s="2">
        <v>42140</v>
      </c>
      <c r="E43" s="2"/>
      <c r="F43" s="2">
        <v>1182500</v>
      </c>
      <c r="G43" s="2"/>
      <c r="H43" s="2">
        <v>2615467.0000000005</v>
      </c>
      <c r="I43" s="2">
        <v>234000</v>
      </c>
      <c r="J43" s="2">
        <v>0</v>
      </c>
      <c r="K43" s="2"/>
      <c r="L43" s="1">
        <f t="shared" ref="L43" si="25">B43+D43+F43+H43+J43</f>
        <v>8392477.0000000019</v>
      </c>
      <c r="M43" s="12">
        <f t="shared" ref="M43" si="26">C43+E43+G43+I43+K43</f>
        <v>7878000.0000000009</v>
      </c>
      <c r="N43" s="18">
        <f>L43+M43</f>
        <v>16270477.000000004</v>
      </c>
      <c r="P43" s="4" t="s">
        <v>16</v>
      </c>
      <c r="Q43" s="2">
        <v>2245</v>
      </c>
      <c r="R43" s="2">
        <v>1765</v>
      </c>
      <c r="S43" s="2">
        <v>98</v>
      </c>
      <c r="T43" s="2">
        <v>0</v>
      </c>
      <c r="U43" s="2">
        <v>275</v>
      </c>
      <c r="V43" s="2">
        <v>0</v>
      </c>
      <c r="W43" s="2">
        <v>3615</v>
      </c>
      <c r="X43" s="2">
        <v>156</v>
      </c>
      <c r="Y43" s="2">
        <v>1327</v>
      </c>
      <c r="Z43" s="2">
        <v>0</v>
      </c>
      <c r="AA43" s="1">
        <f t="shared" ref="AA43" si="27">Q43+S43+U43+W43+Y43</f>
        <v>7560</v>
      </c>
      <c r="AB43" s="12">
        <f t="shared" ref="AB43" si="28">R43+T43+V43+X43+Z43</f>
        <v>1921</v>
      </c>
      <c r="AC43" s="18">
        <f>AA43+AB43</f>
        <v>9481</v>
      </c>
      <c r="AE43" s="4" t="s">
        <v>16</v>
      </c>
      <c r="AF43" s="2">
        <f t="shared" ref="AF43:AO43" si="29">IFERROR(B43/Q43, "N.A.")</f>
        <v>2027.7817371937642</v>
      </c>
      <c r="AG43" s="2">
        <f t="shared" si="29"/>
        <v>4330.8781869688391</v>
      </c>
      <c r="AH43" s="2">
        <f t="shared" si="29"/>
        <v>430</v>
      </c>
      <c r="AI43" s="2" t="str">
        <f t="shared" si="29"/>
        <v>N.A.</v>
      </c>
      <c r="AJ43" s="2">
        <f t="shared" si="29"/>
        <v>4300</v>
      </c>
      <c r="AK43" s="2" t="str">
        <f t="shared" si="29"/>
        <v>N.A.</v>
      </c>
      <c r="AL43" s="2">
        <f t="shared" si="29"/>
        <v>723.50401106500703</v>
      </c>
      <c r="AM43" s="2">
        <f t="shared" si="29"/>
        <v>1500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1110.1160052910056</v>
      </c>
      <c r="AQ43" s="16">
        <f t="shared" ref="AQ43" si="31">IFERROR(M43/AB43, "N.A.")</f>
        <v>4100.9890681936495</v>
      </c>
      <c r="AR43" s="13">
        <f t="shared" ref="AR43" si="32">IFERROR(N43/AC43, "N.A.")</f>
        <v>1716.1140175087021</v>
      </c>
    </row>
    <row r="44" spans="1:44" ht="15" customHeight="1" thickBot="1" x14ac:dyDescent="0.3">
      <c r="A44" s="5" t="s">
        <v>0</v>
      </c>
      <c r="B44" s="46">
        <f>B43+C43</f>
        <v>12196370.000000002</v>
      </c>
      <c r="C44" s="47"/>
      <c r="D44" s="46">
        <f>D43+E43</f>
        <v>42140</v>
      </c>
      <c r="E44" s="47"/>
      <c r="F44" s="46">
        <f>F43+G43</f>
        <v>1182500</v>
      </c>
      <c r="G44" s="47"/>
      <c r="H44" s="46">
        <f>H43+I43</f>
        <v>2849467.0000000005</v>
      </c>
      <c r="I44" s="47"/>
      <c r="J44" s="46">
        <f>J43+K43</f>
        <v>0</v>
      </c>
      <c r="K44" s="47"/>
      <c r="L44" s="46">
        <f>L43+M43</f>
        <v>16270477.000000004</v>
      </c>
      <c r="M44" s="50"/>
      <c r="N44" s="19">
        <f>B44+D44+F44+H44+J44</f>
        <v>16270477.000000002</v>
      </c>
      <c r="P44" s="5" t="s">
        <v>0</v>
      </c>
      <c r="Q44" s="46">
        <f>Q43+R43</f>
        <v>4010</v>
      </c>
      <c r="R44" s="47"/>
      <c r="S44" s="46">
        <f>S43+T43</f>
        <v>98</v>
      </c>
      <c r="T44" s="47"/>
      <c r="U44" s="46">
        <f>U43+V43</f>
        <v>275</v>
      </c>
      <c r="V44" s="47"/>
      <c r="W44" s="46">
        <f>W43+X43</f>
        <v>3771</v>
      </c>
      <c r="X44" s="47"/>
      <c r="Y44" s="46">
        <f>Y43+Z43</f>
        <v>1327</v>
      </c>
      <c r="Z44" s="47"/>
      <c r="AA44" s="46">
        <f>AA43+AB43</f>
        <v>9481</v>
      </c>
      <c r="AB44" s="50"/>
      <c r="AC44" s="19">
        <f>Q44+S44+U44+W44+Y44</f>
        <v>9481</v>
      </c>
      <c r="AE44" s="5" t="s">
        <v>0</v>
      </c>
      <c r="AF44" s="48">
        <f>IFERROR(B44/Q44,"N.A.")</f>
        <v>3041.4887780548634</v>
      </c>
      <c r="AG44" s="49"/>
      <c r="AH44" s="48">
        <f>IFERROR(D44/S44,"N.A.")</f>
        <v>430</v>
      </c>
      <c r="AI44" s="49"/>
      <c r="AJ44" s="48">
        <f>IFERROR(F44/U44,"N.A.")</f>
        <v>4300</v>
      </c>
      <c r="AK44" s="49"/>
      <c r="AL44" s="48">
        <f>IFERROR(H44/W44,"N.A.")</f>
        <v>755.62635905595346</v>
      </c>
      <c r="AM44" s="49"/>
      <c r="AN44" s="48">
        <f>IFERROR(J44/Y44,"N.A.")</f>
        <v>0</v>
      </c>
      <c r="AO44" s="49"/>
      <c r="AP44" s="48">
        <f>IFERROR(L44/AA44,"N.A.")</f>
        <v>1716.1140175087021</v>
      </c>
      <c r="AQ44" s="49"/>
      <c r="AR44" s="17">
        <f>IFERROR(N44/AC44, "N.A.")</f>
        <v>1716.1140175087019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743470</v>
      </c>
      <c r="C15" s="2"/>
      <c r="D15" s="2">
        <v>21584</v>
      </c>
      <c r="E15" s="2"/>
      <c r="F15" s="2">
        <v>584112</v>
      </c>
      <c r="G15" s="2"/>
      <c r="H15" s="2">
        <v>874169.99999999988</v>
      </c>
      <c r="I15" s="2"/>
      <c r="J15" s="2"/>
      <c r="K15" s="2"/>
      <c r="L15" s="1">
        <f t="shared" ref="L15:M18" si="0">B15+D15+F15+H15+J15</f>
        <v>2223336</v>
      </c>
      <c r="M15" s="12">
        <f t="shared" si="0"/>
        <v>0</v>
      </c>
      <c r="N15" s="13">
        <f>L15+M15</f>
        <v>2223336</v>
      </c>
      <c r="P15" s="3" t="s">
        <v>12</v>
      </c>
      <c r="Q15" s="2">
        <v>243</v>
      </c>
      <c r="R15" s="2">
        <v>0</v>
      </c>
      <c r="S15" s="2">
        <v>76</v>
      </c>
      <c r="T15" s="2">
        <v>0</v>
      </c>
      <c r="U15" s="2">
        <v>167</v>
      </c>
      <c r="V15" s="2">
        <v>0</v>
      </c>
      <c r="W15" s="2">
        <v>882</v>
      </c>
      <c r="X15" s="2">
        <v>0</v>
      </c>
      <c r="Y15" s="2">
        <v>0</v>
      </c>
      <c r="Z15" s="2">
        <v>0</v>
      </c>
      <c r="AA15" s="1">
        <f t="shared" ref="AA15:AB18" si="1">Q15+S15+U15+W15+Y15</f>
        <v>1368</v>
      </c>
      <c r="AB15" s="12">
        <f t="shared" si="1"/>
        <v>0</v>
      </c>
      <c r="AC15" s="13">
        <f>AA15+AB15</f>
        <v>1368</v>
      </c>
      <c r="AE15" s="3" t="s">
        <v>12</v>
      </c>
      <c r="AF15" s="2">
        <f t="shared" ref="AF15:AR18" si="2">IFERROR(B15/Q15, "N.A.")</f>
        <v>3059.5473251028807</v>
      </c>
      <c r="AG15" s="2" t="str">
        <f t="shared" si="2"/>
        <v>N.A.</v>
      </c>
      <c r="AH15" s="2">
        <f t="shared" si="2"/>
        <v>284</v>
      </c>
      <c r="AI15" s="2" t="str">
        <f t="shared" si="2"/>
        <v>N.A.</v>
      </c>
      <c r="AJ15" s="2">
        <f t="shared" si="2"/>
        <v>3497.6766467065868</v>
      </c>
      <c r="AK15" s="2" t="str">
        <f t="shared" si="2"/>
        <v>N.A.</v>
      </c>
      <c r="AL15" s="2">
        <f t="shared" si="2"/>
        <v>991.1224489795917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1625.2456140350878</v>
      </c>
      <c r="AQ15" s="16" t="str">
        <f t="shared" si="2"/>
        <v>N.A.</v>
      </c>
      <c r="AR15" s="13">
        <f t="shared" si="2"/>
        <v>1625.2456140350878</v>
      </c>
    </row>
    <row r="16" spans="1:44" ht="15" customHeight="1" thickBot="1" x14ac:dyDescent="0.3">
      <c r="A16" s="3" t="s">
        <v>13</v>
      </c>
      <c r="B16" s="2">
        <v>965810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965810</v>
      </c>
      <c r="M16" s="12">
        <f t="shared" si="0"/>
        <v>0</v>
      </c>
      <c r="N16" s="13">
        <f>L16+M16</f>
        <v>965810</v>
      </c>
      <c r="P16" s="3" t="s">
        <v>13</v>
      </c>
      <c r="Q16" s="2">
        <v>577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577</v>
      </c>
      <c r="AB16" s="12">
        <f t="shared" si="1"/>
        <v>0</v>
      </c>
      <c r="AC16" s="13">
        <f>AA16+AB16</f>
        <v>577</v>
      </c>
      <c r="AE16" s="3" t="s">
        <v>13</v>
      </c>
      <c r="AF16" s="2">
        <f t="shared" si="2"/>
        <v>1673.847487001733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1673.847487001733</v>
      </c>
      <c r="AQ16" s="16" t="str">
        <f t="shared" si="2"/>
        <v>N.A.</v>
      </c>
      <c r="AR16" s="13">
        <f t="shared" si="2"/>
        <v>1673.847487001733</v>
      </c>
    </row>
    <row r="17" spans="1:44" ht="15" customHeight="1" thickBot="1" x14ac:dyDescent="0.3">
      <c r="A17" s="3" t="s">
        <v>14</v>
      </c>
      <c r="B17" s="2">
        <v>4631345</v>
      </c>
      <c r="C17" s="2">
        <v>4860960.0000000009</v>
      </c>
      <c r="D17" s="2"/>
      <c r="E17" s="2"/>
      <c r="F17" s="2"/>
      <c r="G17" s="2">
        <v>391300</v>
      </c>
      <c r="H17" s="2"/>
      <c r="I17" s="2">
        <v>1375199.9999999998</v>
      </c>
      <c r="J17" s="2">
        <v>0</v>
      </c>
      <c r="K17" s="2"/>
      <c r="L17" s="1">
        <f t="shared" si="0"/>
        <v>4631345</v>
      </c>
      <c r="M17" s="12">
        <f t="shared" si="0"/>
        <v>6627460.0000000009</v>
      </c>
      <c r="N17" s="13">
        <f>L17+M17</f>
        <v>11258805</v>
      </c>
      <c r="P17" s="3" t="s">
        <v>14</v>
      </c>
      <c r="Q17" s="2">
        <v>1641</v>
      </c>
      <c r="R17" s="2">
        <v>1047</v>
      </c>
      <c r="S17" s="2">
        <v>0</v>
      </c>
      <c r="T17" s="2">
        <v>0</v>
      </c>
      <c r="U17" s="2">
        <v>0</v>
      </c>
      <c r="V17" s="2">
        <v>91</v>
      </c>
      <c r="W17" s="2">
        <v>0</v>
      </c>
      <c r="X17" s="2">
        <v>775</v>
      </c>
      <c r="Y17" s="2">
        <v>152</v>
      </c>
      <c r="Z17" s="2">
        <v>0</v>
      </c>
      <c r="AA17" s="1">
        <f t="shared" si="1"/>
        <v>1793</v>
      </c>
      <c r="AB17" s="12">
        <f t="shared" si="1"/>
        <v>1913</v>
      </c>
      <c r="AC17" s="13">
        <f>AA17+AB17</f>
        <v>3706</v>
      </c>
      <c r="AE17" s="3" t="s">
        <v>14</v>
      </c>
      <c r="AF17" s="2">
        <f t="shared" si="2"/>
        <v>2822.2699573430837</v>
      </c>
      <c r="AG17" s="2">
        <f t="shared" si="2"/>
        <v>4642.7507163323789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4300</v>
      </c>
      <c r="AL17" s="2" t="str">
        <f t="shared" si="2"/>
        <v>N.A.</v>
      </c>
      <c r="AM17" s="2">
        <f t="shared" si="2"/>
        <v>1774.4516129032254</v>
      </c>
      <c r="AN17" s="2">
        <f t="shared" si="2"/>
        <v>0</v>
      </c>
      <c r="AO17" s="2" t="str">
        <f t="shared" si="2"/>
        <v>N.A.</v>
      </c>
      <c r="AP17" s="15">
        <f t="shared" si="2"/>
        <v>2583.0145008365866</v>
      </c>
      <c r="AQ17" s="16">
        <f t="shared" si="2"/>
        <v>3464.4328280188192</v>
      </c>
      <c r="AR17" s="13">
        <f t="shared" si="2"/>
        <v>3037.9937938478142</v>
      </c>
    </row>
    <row r="18" spans="1:44" ht="15" customHeight="1" thickBot="1" x14ac:dyDescent="0.3">
      <c r="A18" s="3" t="s">
        <v>15</v>
      </c>
      <c r="B18" s="2">
        <v>3699959.9999999995</v>
      </c>
      <c r="C18" s="2"/>
      <c r="D18" s="2"/>
      <c r="E18" s="2"/>
      <c r="F18" s="2"/>
      <c r="G18" s="2"/>
      <c r="H18" s="2">
        <v>1927829.9999999998</v>
      </c>
      <c r="I18" s="2"/>
      <c r="J18" s="2">
        <v>0</v>
      </c>
      <c r="K18" s="2"/>
      <c r="L18" s="1">
        <f t="shared" si="0"/>
        <v>5627789.9999999991</v>
      </c>
      <c r="M18" s="12">
        <f t="shared" si="0"/>
        <v>0</v>
      </c>
      <c r="N18" s="13">
        <f>L18+M18</f>
        <v>5627789.9999999991</v>
      </c>
      <c r="P18" s="3" t="s">
        <v>15</v>
      </c>
      <c r="Q18" s="2">
        <v>1147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2423</v>
      </c>
      <c r="X18" s="2">
        <v>0</v>
      </c>
      <c r="Y18" s="2">
        <v>426</v>
      </c>
      <c r="Z18" s="2">
        <v>0</v>
      </c>
      <c r="AA18" s="1">
        <f t="shared" si="1"/>
        <v>3996</v>
      </c>
      <c r="AB18" s="12">
        <f t="shared" si="1"/>
        <v>0</v>
      </c>
      <c r="AC18" s="18">
        <f>AA18+AB18</f>
        <v>3996</v>
      </c>
      <c r="AE18" s="3" t="s">
        <v>15</v>
      </c>
      <c r="AF18" s="2">
        <f t="shared" si="2"/>
        <v>3225.7715780296421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795.63763929013612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1408.3558558558557</v>
      </c>
      <c r="AQ18" s="16" t="str">
        <f t="shared" si="2"/>
        <v>N.A.</v>
      </c>
      <c r="AR18" s="13">
        <f t="shared" si="2"/>
        <v>1408.3558558558557</v>
      </c>
    </row>
    <row r="19" spans="1:44" ht="15" customHeight="1" thickBot="1" x14ac:dyDescent="0.3">
      <c r="A19" s="4" t="s">
        <v>16</v>
      </c>
      <c r="B19" s="2">
        <v>10040584.999999998</v>
      </c>
      <c r="C19" s="2">
        <v>4860960.0000000009</v>
      </c>
      <c r="D19" s="2">
        <v>21584</v>
      </c>
      <c r="E19" s="2"/>
      <c r="F19" s="2">
        <v>584112</v>
      </c>
      <c r="G19" s="2">
        <v>391300</v>
      </c>
      <c r="H19" s="2">
        <v>2802000.0000000009</v>
      </c>
      <c r="I19" s="2">
        <v>1375199.9999999998</v>
      </c>
      <c r="J19" s="2">
        <v>0</v>
      </c>
      <c r="K19" s="2"/>
      <c r="L19" s="1">
        <f t="shared" ref="L19" si="3">B19+D19+F19+H19+J19</f>
        <v>13448281</v>
      </c>
      <c r="M19" s="12">
        <f t="shared" ref="M19" si="4">C19+E19+G19+I19+K19</f>
        <v>6627460.0000000009</v>
      </c>
      <c r="N19" s="18">
        <f>L19+M19</f>
        <v>20075741</v>
      </c>
      <c r="P19" s="4" t="s">
        <v>16</v>
      </c>
      <c r="Q19" s="2">
        <v>3608</v>
      </c>
      <c r="R19" s="2">
        <v>1047</v>
      </c>
      <c r="S19" s="2">
        <v>76</v>
      </c>
      <c r="T19" s="2">
        <v>0</v>
      </c>
      <c r="U19" s="2">
        <v>167</v>
      </c>
      <c r="V19" s="2">
        <v>91</v>
      </c>
      <c r="W19" s="2">
        <v>3305</v>
      </c>
      <c r="X19" s="2">
        <v>775</v>
      </c>
      <c r="Y19" s="2">
        <v>578</v>
      </c>
      <c r="Z19" s="2">
        <v>0</v>
      </c>
      <c r="AA19" s="1">
        <f t="shared" ref="AA19" si="5">Q19+S19+U19+W19+Y19</f>
        <v>7734</v>
      </c>
      <c r="AB19" s="12">
        <f t="shared" ref="AB19" si="6">R19+T19+V19+X19+Z19</f>
        <v>1913</v>
      </c>
      <c r="AC19" s="13">
        <f>AA19+AB19</f>
        <v>9647</v>
      </c>
      <c r="AE19" s="4" t="s">
        <v>16</v>
      </c>
      <c r="AF19" s="2">
        <f t="shared" ref="AF19:AO19" si="7">IFERROR(B19/Q19, "N.A.")</f>
        <v>2782.8672394678488</v>
      </c>
      <c r="AG19" s="2">
        <f t="shared" si="7"/>
        <v>4642.7507163323789</v>
      </c>
      <c r="AH19" s="2">
        <f t="shared" si="7"/>
        <v>284</v>
      </c>
      <c r="AI19" s="2" t="str">
        <f t="shared" si="7"/>
        <v>N.A.</v>
      </c>
      <c r="AJ19" s="2">
        <f t="shared" si="7"/>
        <v>3497.6766467065868</v>
      </c>
      <c r="AK19" s="2">
        <f t="shared" si="7"/>
        <v>4300</v>
      </c>
      <c r="AL19" s="2">
        <f t="shared" si="7"/>
        <v>847.80635400907738</v>
      </c>
      <c r="AM19" s="2">
        <f t="shared" si="7"/>
        <v>1774.4516129032254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1738.8519524178951</v>
      </c>
      <c r="AQ19" s="16">
        <f t="shared" ref="AQ19" si="9">IFERROR(M19/AB19, "N.A.")</f>
        <v>3464.4328280188192</v>
      </c>
      <c r="AR19" s="13">
        <f t="shared" ref="AR19" si="10">IFERROR(N19/AC19, "N.A.")</f>
        <v>2081.0346221623304</v>
      </c>
    </row>
    <row r="20" spans="1:44" ht="15" customHeight="1" thickBot="1" x14ac:dyDescent="0.3">
      <c r="A20" s="5" t="s">
        <v>0</v>
      </c>
      <c r="B20" s="46">
        <f>B19+C19</f>
        <v>14901545</v>
      </c>
      <c r="C20" s="47"/>
      <c r="D20" s="46">
        <f>D19+E19</f>
        <v>21584</v>
      </c>
      <c r="E20" s="47"/>
      <c r="F20" s="46">
        <f>F19+G19</f>
        <v>975412</v>
      </c>
      <c r="G20" s="47"/>
      <c r="H20" s="46">
        <f>H19+I19</f>
        <v>4177200.0000000009</v>
      </c>
      <c r="I20" s="47"/>
      <c r="J20" s="46">
        <f>J19+K19</f>
        <v>0</v>
      </c>
      <c r="K20" s="47"/>
      <c r="L20" s="46">
        <f>L19+M19</f>
        <v>20075741</v>
      </c>
      <c r="M20" s="50"/>
      <c r="N20" s="19">
        <f>B20+D20+F20+H20+J20</f>
        <v>20075741</v>
      </c>
      <c r="P20" s="5" t="s">
        <v>0</v>
      </c>
      <c r="Q20" s="46">
        <f>Q19+R19</f>
        <v>4655</v>
      </c>
      <c r="R20" s="47"/>
      <c r="S20" s="46">
        <f>S19+T19</f>
        <v>76</v>
      </c>
      <c r="T20" s="47"/>
      <c r="U20" s="46">
        <f>U19+V19</f>
        <v>258</v>
      </c>
      <c r="V20" s="47"/>
      <c r="W20" s="46">
        <f>W19+X19</f>
        <v>4080</v>
      </c>
      <c r="X20" s="47"/>
      <c r="Y20" s="46">
        <f>Y19+Z19</f>
        <v>578</v>
      </c>
      <c r="Z20" s="47"/>
      <c r="AA20" s="46">
        <f>AA19+AB19</f>
        <v>9647</v>
      </c>
      <c r="AB20" s="47"/>
      <c r="AC20" s="20">
        <f>Q20+S20+U20+W20+Y20</f>
        <v>9647</v>
      </c>
      <c r="AE20" s="5" t="s">
        <v>0</v>
      </c>
      <c r="AF20" s="48">
        <f>IFERROR(B20/Q20,"N.A.")</f>
        <v>3201.1911922663803</v>
      </c>
      <c r="AG20" s="49"/>
      <c r="AH20" s="48">
        <f>IFERROR(D20/S20,"N.A.")</f>
        <v>284</v>
      </c>
      <c r="AI20" s="49"/>
      <c r="AJ20" s="48">
        <f>IFERROR(F20/U20,"N.A.")</f>
        <v>3780.6666666666665</v>
      </c>
      <c r="AK20" s="49"/>
      <c r="AL20" s="48">
        <f>IFERROR(H20/W20,"N.A.")</f>
        <v>1023.823529411765</v>
      </c>
      <c r="AM20" s="49"/>
      <c r="AN20" s="48">
        <f>IFERROR(J20/Y20,"N.A.")</f>
        <v>0</v>
      </c>
      <c r="AO20" s="49"/>
      <c r="AP20" s="48">
        <f>IFERROR(L20/AA20,"N.A.")</f>
        <v>2081.0346221623304</v>
      </c>
      <c r="AQ20" s="49"/>
      <c r="AR20" s="17">
        <f>IFERROR(N20/AC20, "N.A.")</f>
        <v>2081.0346221623304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743470</v>
      </c>
      <c r="C27" s="2"/>
      <c r="D27" s="2"/>
      <c r="E27" s="2"/>
      <c r="F27" s="2">
        <v>490200</v>
      </c>
      <c r="G27" s="2"/>
      <c r="H27" s="2">
        <v>487390</v>
      </c>
      <c r="I27" s="2"/>
      <c r="J27" s="2"/>
      <c r="K27" s="2"/>
      <c r="L27" s="1">
        <f t="shared" ref="L27:M30" si="11">B27+D27+F27+H27+J27</f>
        <v>1721060</v>
      </c>
      <c r="M27" s="12">
        <f t="shared" si="11"/>
        <v>0</v>
      </c>
      <c r="N27" s="13">
        <f>L27+M27</f>
        <v>1721060</v>
      </c>
      <c r="P27" s="3" t="s">
        <v>12</v>
      </c>
      <c r="Q27" s="2">
        <v>243</v>
      </c>
      <c r="R27" s="2">
        <v>0</v>
      </c>
      <c r="S27" s="2">
        <v>0</v>
      </c>
      <c r="T27" s="2">
        <v>0</v>
      </c>
      <c r="U27" s="2">
        <v>76</v>
      </c>
      <c r="V27" s="2">
        <v>0</v>
      </c>
      <c r="W27" s="2">
        <v>183</v>
      </c>
      <c r="X27" s="2">
        <v>0</v>
      </c>
      <c r="Y27" s="2">
        <v>0</v>
      </c>
      <c r="Z27" s="2">
        <v>0</v>
      </c>
      <c r="AA27" s="1">
        <f t="shared" ref="AA27:AB30" si="12">Q27+S27+U27+W27+Y27</f>
        <v>502</v>
      </c>
      <c r="AB27" s="12">
        <f t="shared" si="12"/>
        <v>0</v>
      </c>
      <c r="AC27" s="13">
        <f>AA27+AB27</f>
        <v>502</v>
      </c>
      <c r="AE27" s="3" t="s">
        <v>12</v>
      </c>
      <c r="AF27" s="2">
        <f t="shared" ref="AF27:AR30" si="13">IFERROR(B27/Q27, "N.A.")</f>
        <v>3059.5473251028807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6450</v>
      </c>
      <c r="AK27" s="2" t="str">
        <f t="shared" si="13"/>
        <v>N.A.</v>
      </c>
      <c r="AL27" s="2">
        <f t="shared" si="13"/>
        <v>2663.3333333333335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3428.4063745019921</v>
      </c>
      <c r="AQ27" s="16" t="str">
        <f t="shared" si="13"/>
        <v>N.A.</v>
      </c>
      <c r="AR27" s="13">
        <f t="shared" si="13"/>
        <v>3428.4063745019921</v>
      </c>
    </row>
    <row r="28" spans="1:44" ht="15" customHeight="1" thickBot="1" x14ac:dyDescent="0.3">
      <c r="A28" s="3" t="s">
        <v>13</v>
      </c>
      <c r="B28" s="2">
        <v>130720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130720</v>
      </c>
      <c r="M28" s="12">
        <f t="shared" si="11"/>
        <v>0</v>
      </c>
      <c r="N28" s="13">
        <f>L28+M28</f>
        <v>130720</v>
      </c>
      <c r="P28" s="3" t="s">
        <v>13</v>
      </c>
      <c r="Q28" s="2">
        <v>76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76</v>
      </c>
      <c r="AB28" s="12">
        <f t="shared" si="12"/>
        <v>0</v>
      </c>
      <c r="AC28" s="13">
        <f>AA28+AB28</f>
        <v>76</v>
      </c>
      <c r="AE28" s="3" t="s">
        <v>13</v>
      </c>
      <c r="AF28" s="2">
        <f t="shared" si="13"/>
        <v>1720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1720</v>
      </c>
      <c r="AQ28" s="16" t="str">
        <f t="shared" si="13"/>
        <v>N.A.</v>
      </c>
      <c r="AR28" s="13">
        <f t="shared" si="13"/>
        <v>1720</v>
      </c>
    </row>
    <row r="29" spans="1:44" ht="15" customHeight="1" thickBot="1" x14ac:dyDescent="0.3">
      <c r="A29" s="3" t="s">
        <v>14</v>
      </c>
      <c r="B29" s="2">
        <v>3208340</v>
      </c>
      <c r="C29" s="2">
        <v>3423159.9999999995</v>
      </c>
      <c r="D29" s="2"/>
      <c r="E29" s="2"/>
      <c r="F29" s="2"/>
      <c r="G29" s="2">
        <v>391300</v>
      </c>
      <c r="H29" s="2"/>
      <c r="I29" s="2">
        <v>1193200</v>
      </c>
      <c r="J29" s="2">
        <v>0</v>
      </c>
      <c r="K29" s="2"/>
      <c r="L29" s="1">
        <f t="shared" si="11"/>
        <v>3208340</v>
      </c>
      <c r="M29" s="12">
        <f t="shared" si="11"/>
        <v>5007660</v>
      </c>
      <c r="N29" s="13">
        <f>L29+M29</f>
        <v>8216000</v>
      </c>
      <c r="P29" s="3" t="s">
        <v>14</v>
      </c>
      <c r="Q29" s="2">
        <v>852</v>
      </c>
      <c r="R29" s="2">
        <v>774</v>
      </c>
      <c r="S29" s="2">
        <v>0</v>
      </c>
      <c r="T29" s="2">
        <v>0</v>
      </c>
      <c r="U29" s="2">
        <v>0</v>
      </c>
      <c r="V29" s="2">
        <v>91</v>
      </c>
      <c r="W29" s="2">
        <v>0</v>
      </c>
      <c r="X29" s="2">
        <v>684</v>
      </c>
      <c r="Y29" s="2">
        <v>152</v>
      </c>
      <c r="Z29" s="2">
        <v>0</v>
      </c>
      <c r="AA29" s="1">
        <f t="shared" si="12"/>
        <v>1004</v>
      </c>
      <c r="AB29" s="12">
        <f t="shared" si="12"/>
        <v>1549</v>
      </c>
      <c r="AC29" s="13">
        <f>AA29+AB29</f>
        <v>2553</v>
      </c>
      <c r="AE29" s="3" t="s">
        <v>14</v>
      </c>
      <c r="AF29" s="2">
        <f t="shared" si="13"/>
        <v>3765.657276995305</v>
      </c>
      <c r="AG29" s="2">
        <f t="shared" si="13"/>
        <v>4422.6873385012914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4300</v>
      </c>
      <c r="AL29" s="2" t="str">
        <f t="shared" si="13"/>
        <v>N.A.</v>
      </c>
      <c r="AM29" s="2">
        <f t="shared" si="13"/>
        <v>1744.4444444444443</v>
      </c>
      <c r="AN29" s="2">
        <f t="shared" si="13"/>
        <v>0</v>
      </c>
      <c r="AO29" s="2" t="str">
        <f t="shared" si="13"/>
        <v>N.A.</v>
      </c>
      <c r="AP29" s="15">
        <f t="shared" si="13"/>
        <v>3195.5577689243028</v>
      </c>
      <c r="AQ29" s="16">
        <f t="shared" si="13"/>
        <v>3232.8340865074242</v>
      </c>
      <c r="AR29" s="13">
        <f t="shared" si="13"/>
        <v>3218.1746964355661</v>
      </c>
    </row>
    <row r="30" spans="1:44" ht="15" customHeight="1" thickBot="1" x14ac:dyDescent="0.3">
      <c r="A30" s="3" t="s">
        <v>15</v>
      </c>
      <c r="B30" s="2">
        <v>3699959.9999999995</v>
      </c>
      <c r="C30" s="2"/>
      <c r="D30" s="2"/>
      <c r="E30" s="2"/>
      <c r="F30" s="2"/>
      <c r="G30" s="2"/>
      <c r="H30" s="2">
        <v>1629539.9999999998</v>
      </c>
      <c r="I30" s="2"/>
      <c r="J30" s="2">
        <v>0</v>
      </c>
      <c r="K30" s="2"/>
      <c r="L30" s="1">
        <f t="shared" si="11"/>
        <v>5329499.9999999991</v>
      </c>
      <c r="M30" s="12">
        <f t="shared" si="11"/>
        <v>0</v>
      </c>
      <c r="N30" s="13">
        <f>L30+M30</f>
        <v>5329499.9999999991</v>
      </c>
      <c r="P30" s="3" t="s">
        <v>15</v>
      </c>
      <c r="Q30" s="2">
        <v>1147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2240</v>
      </c>
      <c r="X30" s="2">
        <v>0</v>
      </c>
      <c r="Y30" s="2">
        <v>304</v>
      </c>
      <c r="Z30" s="2">
        <v>0</v>
      </c>
      <c r="AA30" s="1">
        <f t="shared" si="12"/>
        <v>3691</v>
      </c>
      <c r="AB30" s="12">
        <f t="shared" si="12"/>
        <v>0</v>
      </c>
      <c r="AC30" s="18">
        <f>AA30+AB30</f>
        <v>3691</v>
      </c>
      <c r="AE30" s="3" t="s">
        <v>15</v>
      </c>
      <c r="AF30" s="2">
        <f t="shared" si="13"/>
        <v>3225.7715780296421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727.47321428571422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1443.9176374966132</v>
      </c>
      <c r="AQ30" s="16" t="str">
        <f t="shared" si="13"/>
        <v>N.A.</v>
      </c>
      <c r="AR30" s="13">
        <f t="shared" si="13"/>
        <v>1443.9176374966132</v>
      </c>
    </row>
    <row r="31" spans="1:44" ht="15" customHeight="1" thickBot="1" x14ac:dyDescent="0.3">
      <c r="A31" s="4" t="s">
        <v>16</v>
      </c>
      <c r="B31" s="2">
        <v>7782490</v>
      </c>
      <c r="C31" s="2">
        <v>3423159.9999999995</v>
      </c>
      <c r="D31" s="2"/>
      <c r="E31" s="2"/>
      <c r="F31" s="2">
        <v>490200</v>
      </c>
      <c r="G31" s="2">
        <v>391300</v>
      </c>
      <c r="H31" s="2">
        <v>2116930</v>
      </c>
      <c r="I31" s="2">
        <v>1193200</v>
      </c>
      <c r="J31" s="2">
        <v>0</v>
      </c>
      <c r="K31" s="2"/>
      <c r="L31" s="1">
        <f t="shared" ref="L31" si="14">B31+D31+F31+H31+J31</f>
        <v>10389620</v>
      </c>
      <c r="M31" s="12">
        <f t="shared" ref="M31" si="15">C31+E31+G31+I31+K31</f>
        <v>5007660</v>
      </c>
      <c r="N31" s="18">
        <f>L31+M31</f>
        <v>15397280</v>
      </c>
      <c r="P31" s="4" t="s">
        <v>16</v>
      </c>
      <c r="Q31" s="2">
        <v>2318</v>
      </c>
      <c r="R31" s="2">
        <v>774</v>
      </c>
      <c r="S31" s="2">
        <v>0</v>
      </c>
      <c r="T31" s="2">
        <v>0</v>
      </c>
      <c r="U31" s="2">
        <v>76</v>
      </c>
      <c r="V31" s="2">
        <v>91</v>
      </c>
      <c r="W31" s="2">
        <v>2423</v>
      </c>
      <c r="X31" s="2">
        <v>684</v>
      </c>
      <c r="Y31" s="2">
        <v>456</v>
      </c>
      <c r="Z31" s="2">
        <v>0</v>
      </c>
      <c r="AA31" s="1">
        <f t="shared" ref="AA31" si="16">Q31+S31+U31+W31+Y31</f>
        <v>5273</v>
      </c>
      <c r="AB31" s="12">
        <f t="shared" ref="AB31" si="17">R31+T31+V31+X31+Z31</f>
        <v>1549</v>
      </c>
      <c r="AC31" s="13">
        <f>AA31+AB31</f>
        <v>6822</v>
      </c>
      <c r="AE31" s="4" t="s">
        <v>16</v>
      </c>
      <c r="AF31" s="2">
        <f t="shared" ref="AF31:AO31" si="18">IFERROR(B31/Q31, "N.A.")</f>
        <v>3357.4158757549612</v>
      </c>
      <c r="AG31" s="2">
        <f t="shared" si="18"/>
        <v>4422.6873385012914</v>
      </c>
      <c r="AH31" s="2" t="str">
        <f t="shared" si="18"/>
        <v>N.A.</v>
      </c>
      <c r="AI31" s="2" t="str">
        <f t="shared" si="18"/>
        <v>N.A.</v>
      </c>
      <c r="AJ31" s="2">
        <f t="shared" si="18"/>
        <v>6450</v>
      </c>
      <c r="AK31" s="2">
        <f t="shared" si="18"/>
        <v>4300</v>
      </c>
      <c r="AL31" s="2">
        <f t="shared" si="18"/>
        <v>873.68138671068925</v>
      </c>
      <c r="AM31" s="2">
        <f t="shared" si="18"/>
        <v>1744.4444444444443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1970.3432581073394</v>
      </c>
      <c r="AQ31" s="16">
        <f t="shared" ref="AQ31" si="20">IFERROR(M31/AB31, "N.A.")</f>
        <v>3232.8340865074242</v>
      </c>
      <c r="AR31" s="13">
        <f t="shared" ref="AR31" si="21">IFERROR(N31/AC31, "N.A.")</f>
        <v>2257.0038111990621</v>
      </c>
    </row>
    <row r="32" spans="1:44" ht="15" customHeight="1" thickBot="1" x14ac:dyDescent="0.3">
      <c r="A32" s="5" t="s">
        <v>0</v>
      </c>
      <c r="B32" s="46">
        <f>B31+C31</f>
        <v>11205650</v>
      </c>
      <c r="C32" s="47"/>
      <c r="D32" s="46">
        <f>D31+E31</f>
        <v>0</v>
      </c>
      <c r="E32" s="47"/>
      <c r="F32" s="46">
        <f>F31+G31</f>
        <v>881500</v>
      </c>
      <c r="G32" s="47"/>
      <c r="H32" s="46">
        <f>H31+I31</f>
        <v>3310130</v>
      </c>
      <c r="I32" s="47"/>
      <c r="J32" s="46">
        <f>J31+K31</f>
        <v>0</v>
      </c>
      <c r="K32" s="47"/>
      <c r="L32" s="46">
        <f>L31+M31</f>
        <v>15397280</v>
      </c>
      <c r="M32" s="50"/>
      <c r="N32" s="19">
        <f>B32+D32+F32+H32+J32</f>
        <v>15397280</v>
      </c>
      <c r="P32" s="5" t="s">
        <v>0</v>
      </c>
      <c r="Q32" s="46">
        <f>Q31+R31</f>
        <v>3092</v>
      </c>
      <c r="R32" s="47"/>
      <c r="S32" s="46">
        <f>S31+T31</f>
        <v>0</v>
      </c>
      <c r="T32" s="47"/>
      <c r="U32" s="46">
        <f>U31+V31</f>
        <v>167</v>
      </c>
      <c r="V32" s="47"/>
      <c r="W32" s="46">
        <f>W31+X31</f>
        <v>3107</v>
      </c>
      <c r="X32" s="47"/>
      <c r="Y32" s="46">
        <f>Y31+Z31</f>
        <v>456</v>
      </c>
      <c r="Z32" s="47"/>
      <c r="AA32" s="46">
        <f>AA31+AB31</f>
        <v>6822</v>
      </c>
      <c r="AB32" s="47"/>
      <c r="AC32" s="20">
        <f>Q32+S32+U32+W32+Y32</f>
        <v>6822</v>
      </c>
      <c r="AE32" s="5" t="s">
        <v>0</v>
      </c>
      <c r="AF32" s="48">
        <f>IFERROR(B32/Q32,"N.A.")</f>
        <v>3624.0782664941785</v>
      </c>
      <c r="AG32" s="49"/>
      <c r="AH32" s="48" t="str">
        <f>IFERROR(D32/S32,"N.A.")</f>
        <v>N.A.</v>
      </c>
      <c r="AI32" s="49"/>
      <c r="AJ32" s="48">
        <f>IFERROR(F32/U32,"N.A.")</f>
        <v>5278.443113772455</v>
      </c>
      <c r="AK32" s="49"/>
      <c r="AL32" s="48">
        <f>IFERROR(H32/W32,"N.A.")</f>
        <v>1065.3781783070485</v>
      </c>
      <c r="AM32" s="49"/>
      <c r="AN32" s="48">
        <f>IFERROR(J32/Y32,"N.A.")</f>
        <v>0</v>
      </c>
      <c r="AO32" s="49"/>
      <c r="AP32" s="48">
        <f>IFERROR(L32/AA32,"N.A.")</f>
        <v>2257.0038111990621</v>
      </c>
      <c r="AQ32" s="49"/>
      <c r="AR32" s="17">
        <f>IFERROR(N32/AC32, "N.A.")</f>
        <v>2257.0038111990621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>
        <v>21584</v>
      </c>
      <c r="E39" s="2"/>
      <c r="F39" s="2">
        <v>93912</v>
      </c>
      <c r="G39" s="2"/>
      <c r="H39" s="2">
        <v>386779.99999999994</v>
      </c>
      <c r="I39" s="2"/>
      <c r="J39" s="2"/>
      <c r="K39" s="2"/>
      <c r="L39" s="1">
        <f t="shared" ref="L39:M42" si="22">B39+D39+F39+H39+J39</f>
        <v>502275.99999999994</v>
      </c>
      <c r="M39" s="12">
        <f t="shared" si="22"/>
        <v>0</v>
      </c>
      <c r="N39" s="13">
        <f>L39+M39</f>
        <v>502275.99999999994</v>
      </c>
      <c r="P39" s="3" t="s">
        <v>12</v>
      </c>
      <c r="Q39" s="2">
        <v>0</v>
      </c>
      <c r="R39" s="2">
        <v>0</v>
      </c>
      <c r="S39" s="2">
        <v>76</v>
      </c>
      <c r="T39" s="2">
        <v>0</v>
      </c>
      <c r="U39" s="2">
        <v>91</v>
      </c>
      <c r="V39" s="2">
        <v>0</v>
      </c>
      <c r="W39" s="2">
        <v>699</v>
      </c>
      <c r="X39" s="2">
        <v>0</v>
      </c>
      <c r="Y39" s="2">
        <v>0</v>
      </c>
      <c r="Z39" s="2">
        <v>0</v>
      </c>
      <c r="AA39" s="1">
        <f t="shared" ref="AA39:AB42" si="23">Q39+S39+U39+W39+Y39</f>
        <v>866</v>
      </c>
      <c r="AB39" s="12">
        <f t="shared" si="23"/>
        <v>0</v>
      </c>
      <c r="AC39" s="13">
        <f>AA39+AB39</f>
        <v>866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>
        <f t="shared" si="24"/>
        <v>284</v>
      </c>
      <c r="AI39" s="2" t="str">
        <f t="shared" si="24"/>
        <v>N.A.</v>
      </c>
      <c r="AJ39" s="2">
        <f t="shared" si="24"/>
        <v>1032</v>
      </c>
      <c r="AK39" s="2" t="str">
        <f t="shared" si="24"/>
        <v>N.A.</v>
      </c>
      <c r="AL39" s="2">
        <f t="shared" si="24"/>
        <v>553.33333333333326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579.99538106235559</v>
      </c>
      <c r="AQ39" s="16" t="str">
        <f t="shared" si="24"/>
        <v>N.A.</v>
      </c>
      <c r="AR39" s="13">
        <f t="shared" si="24"/>
        <v>579.99538106235559</v>
      </c>
    </row>
    <row r="40" spans="1:44" ht="15" customHeight="1" thickBot="1" x14ac:dyDescent="0.3">
      <c r="A40" s="3" t="s">
        <v>13</v>
      </c>
      <c r="B40" s="2">
        <v>835090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835090</v>
      </c>
      <c r="M40" s="12">
        <f t="shared" si="22"/>
        <v>0</v>
      </c>
      <c r="N40" s="13">
        <f>L40+M40</f>
        <v>835090</v>
      </c>
      <c r="P40" s="3" t="s">
        <v>13</v>
      </c>
      <c r="Q40" s="2">
        <v>501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501</v>
      </c>
      <c r="AB40" s="12">
        <f t="shared" si="23"/>
        <v>0</v>
      </c>
      <c r="AC40" s="13">
        <f>AA40+AB40</f>
        <v>501</v>
      </c>
      <c r="AE40" s="3" t="s">
        <v>13</v>
      </c>
      <c r="AF40" s="2">
        <f t="shared" si="24"/>
        <v>1666.8463073852295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1666.8463073852295</v>
      </c>
      <c r="AQ40" s="16" t="str">
        <f t="shared" si="24"/>
        <v>N.A.</v>
      </c>
      <c r="AR40" s="13">
        <f t="shared" si="24"/>
        <v>1666.8463073852295</v>
      </c>
    </row>
    <row r="41" spans="1:44" ht="15" customHeight="1" thickBot="1" x14ac:dyDescent="0.3">
      <c r="A41" s="3" t="s">
        <v>14</v>
      </c>
      <c r="B41" s="2">
        <v>1423005</v>
      </c>
      <c r="C41" s="2">
        <v>1437800</v>
      </c>
      <c r="D41" s="2"/>
      <c r="E41" s="2"/>
      <c r="F41" s="2"/>
      <c r="G41" s="2"/>
      <c r="H41" s="2"/>
      <c r="I41" s="2">
        <v>182000</v>
      </c>
      <c r="J41" s="2"/>
      <c r="K41" s="2"/>
      <c r="L41" s="1">
        <f t="shared" si="22"/>
        <v>1423005</v>
      </c>
      <c r="M41" s="12">
        <f t="shared" si="22"/>
        <v>1619800</v>
      </c>
      <c r="N41" s="13">
        <f>L41+M41</f>
        <v>3042805</v>
      </c>
      <c r="P41" s="3" t="s">
        <v>14</v>
      </c>
      <c r="Q41" s="2">
        <v>789</v>
      </c>
      <c r="R41" s="2">
        <v>273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91</v>
      </c>
      <c r="Y41" s="2">
        <v>0</v>
      </c>
      <c r="Z41" s="2">
        <v>0</v>
      </c>
      <c r="AA41" s="1">
        <f t="shared" si="23"/>
        <v>789</v>
      </c>
      <c r="AB41" s="12">
        <f t="shared" si="23"/>
        <v>364</v>
      </c>
      <c r="AC41" s="13">
        <f>AA41+AB41</f>
        <v>1153</v>
      </c>
      <c r="AE41" s="3" t="s">
        <v>14</v>
      </c>
      <c r="AF41" s="2">
        <f t="shared" si="24"/>
        <v>1803.555133079848</v>
      </c>
      <c r="AG41" s="2">
        <f t="shared" si="24"/>
        <v>5266.666666666667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2000</v>
      </c>
      <c r="AN41" s="2" t="str">
        <f t="shared" si="24"/>
        <v>N.A.</v>
      </c>
      <c r="AO41" s="2" t="str">
        <f t="shared" si="24"/>
        <v>N.A.</v>
      </c>
      <c r="AP41" s="15">
        <f t="shared" si="24"/>
        <v>1803.555133079848</v>
      </c>
      <c r="AQ41" s="16">
        <f t="shared" si="24"/>
        <v>4450</v>
      </c>
      <c r="AR41" s="13">
        <f t="shared" si="24"/>
        <v>2639.0329575021683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298290</v>
      </c>
      <c r="I42" s="2"/>
      <c r="J42" s="2">
        <v>0</v>
      </c>
      <c r="K42" s="2"/>
      <c r="L42" s="1">
        <f t="shared" si="22"/>
        <v>298290</v>
      </c>
      <c r="M42" s="12">
        <f t="shared" si="22"/>
        <v>0</v>
      </c>
      <c r="N42" s="13">
        <f>L42+M42</f>
        <v>298290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183</v>
      </c>
      <c r="X42" s="2">
        <v>0</v>
      </c>
      <c r="Y42" s="2">
        <v>122</v>
      </c>
      <c r="Z42" s="2">
        <v>0</v>
      </c>
      <c r="AA42" s="1">
        <f t="shared" si="23"/>
        <v>305</v>
      </c>
      <c r="AB42" s="12">
        <f t="shared" si="23"/>
        <v>0</v>
      </c>
      <c r="AC42" s="13">
        <f>AA42+AB42</f>
        <v>305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1630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978</v>
      </c>
      <c r="AQ42" s="16" t="str">
        <f t="shared" si="24"/>
        <v>N.A.</v>
      </c>
      <c r="AR42" s="13">
        <f t="shared" si="24"/>
        <v>978</v>
      </c>
    </row>
    <row r="43" spans="1:44" ht="15" customHeight="1" thickBot="1" x14ac:dyDescent="0.3">
      <c r="A43" s="4" t="s">
        <v>16</v>
      </c>
      <c r="B43" s="2">
        <v>2258094.9999999995</v>
      </c>
      <c r="C43" s="2">
        <v>1437800</v>
      </c>
      <c r="D43" s="2">
        <v>21584</v>
      </c>
      <c r="E43" s="2"/>
      <c r="F43" s="2">
        <v>93912</v>
      </c>
      <c r="G43" s="2"/>
      <c r="H43" s="2">
        <v>685070</v>
      </c>
      <c r="I43" s="2">
        <v>182000</v>
      </c>
      <c r="J43" s="2">
        <v>0</v>
      </c>
      <c r="K43" s="2"/>
      <c r="L43" s="1">
        <f t="shared" ref="L43" si="25">B43+D43+F43+H43+J43</f>
        <v>3058660.9999999995</v>
      </c>
      <c r="M43" s="12">
        <f t="shared" ref="M43" si="26">C43+E43+G43+I43+K43</f>
        <v>1619800</v>
      </c>
      <c r="N43" s="18">
        <f>L43+M43</f>
        <v>4678461</v>
      </c>
      <c r="P43" s="4" t="s">
        <v>16</v>
      </c>
      <c r="Q43" s="2">
        <v>1290</v>
      </c>
      <c r="R43" s="2">
        <v>273</v>
      </c>
      <c r="S43" s="2">
        <v>76</v>
      </c>
      <c r="T43" s="2">
        <v>0</v>
      </c>
      <c r="U43" s="2">
        <v>91</v>
      </c>
      <c r="V43" s="2">
        <v>0</v>
      </c>
      <c r="W43" s="2">
        <v>882</v>
      </c>
      <c r="X43" s="2">
        <v>91</v>
      </c>
      <c r="Y43" s="2">
        <v>122</v>
      </c>
      <c r="Z43" s="2">
        <v>0</v>
      </c>
      <c r="AA43" s="1">
        <f t="shared" ref="AA43" si="27">Q43+S43+U43+W43+Y43</f>
        <v>2461</v>
      </c>
      <c r="AB43" s="12">
        <f t="shared" ref="AB43" si="28">R43+T43+V43+X43+Z43</f>
        <v>364</v>
      </c>
      <c r="AC43" s="18">
        <f>AA43+AB43</f>
        <v>2825</v>
      </c>
      <c r="AE43" s="4" t="s">
        <v>16</v>
      </c>
      <c r="AF43" s="2">
        <f t="shared" ref="AF43:AO43" si="29">IFERROR(B43/Q43, "N.A.")</f>
        <v>1750.4612403100771</v>
      </c>
      <c r="AG43" s="2">
        <f t="shared" si="29"/>
        <v>5266.666666666667</v>
      </c>
      <c r="AH43" s="2">
        <f t="shared" si="29"/>
        <v>284</v>
      </c>
      <c r="AI43" s="2" t="str">
        <f t="shared" si="29"/>
        <v>N.A.</v>
      </c>
      <c r="AJ43" s="2">
        <f t="shared" si="29"/>
        <v>1032</v>
      </c>
      <c r="AK43" s="2" t="str">
        <f t="shared" si="29"/>
        <v>N.A.</v>
      </c>
      <c r="AL43" s="2">
        <f t="shared" si="29"/>
        <v>776.72335600907024</v>
      </c>
      <c r="AM43" s="2">
        <f t="shared" si="29"/>
        <v>2000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1242.8529053230393</v>
      </c>
      <c r="AQ43" s="16">
        <f t="shared" ref="AQ43" si="31">IFERROR(M43/AB43, "N.A.")</f>
        <v>4450</v>
      </c>
      <c r="AR43" s="13">
        <f t="shared" ref="AR43" si="32">IFERROR(N43/AC43, "N.A.")</f>
        <v>1656.0923893805309</v>
      </c>
    </row>
    <row r="44" spans="1:44" ht="15" customHeight="1" thickBot="1" x14ac:dyDescent="0.3">
      <c r="A44" s="5" t="s">
        <v>0</v>
      </c>
      <c r="B44" s="46">
        <f>B43+C43</f>
        <v>3695894.9999999995</v>
      </c>
      <c r="C44" s="47"/>
      <c r="D44" s="46">
        <f>D43+E43</f>
        <v>21584</v>
      </c>
      <c r="E44" s="47"/>
      <c r="F44" s="46">
        <f>F43+G43</f>
        <v>93912</v>
      </c>
      <c r="G44" s="47"/>
      <c r="H44" s="46">
        <f>H43+I43</f>
        <v>867070</v>
      </c>
      <c r="I44" s="47"/>
      <c r="J44" s="46">
        <f>J43+K43</f>
        <v>0</v>
      </c>
      <c r="K44" s="47"/>
      <c r="L44" s="46">
        <f>L43+M43</f>
        <v>4678461</v>
      </c>
      <c r="M44" s="50"/>
      <c r="N44" s="19">
        <f>B44+D44+F44+H44+J44</f>
        <v>4678461</v>
      </c>
      <c r="P44" s="5" t="s">
        <v>0</v>
      </c>
      <c r="Q44" s="46">
        <f>Q43+R43</f>
        <v>1563</v>
      </c>
      <c r="R44" s="47"/>
      <c r="S44" s="46">
        <f>S43+T43</f>
        <v>76</v>
      </c>
      <c r="T44" s="47"/>
      <c r="U44" s="46">
        <f>U43+V43</f>
        <v>91</v>
      </c>
      <c r="V44" s="47"/>
      <c r="W44" s="46">
        <f>W43+X43</f>
        <v>973</v>
      </c>
      <c r="X44" s="47"/>
      <c r="Y44" s="46">
        <f>Y43+Z43</f>
        <v>122</v>
      </c>
      <c r="Z44" s="47"/>
      <c r="AA44" s="46">
        <f>AA43+AB43</f>
        <v>2825</v>
      </c>
      <c r="AB44" s="50"/>
      <c r="AC44" s="19">
        <f>Q44+S44+U44+W44+Y44</f>
        <v>2825</v>
      </c>
      <c r="AE44" s="5" t="s">
        <v>0</v>
      </c>
      <c r="AF44" s="48">
        <f>IFERROR(B44/Q44,"N.A.")</f>
        <v>2364.6161228406909</v>
      </c>
      <c r="AG44" s="49"/>
      <c r="AH44" s="48">
        <f>IFERROR(D44/S44,"N.A.")</f>
        <v>284</v>
      </c>
      <c r="AI44" s="49"/>
      <c r="AJ44" s="48">
        <f>IFERROR(F44/U44,"N.A.")</f>
        <v>1032</v>
      </c>
      <c r="AK44" s="49"/>
      <c r="AL44" s="48">
        <f>IFERROR(H44/W44,"N.A.")</f>
        <v>891.13052415210689</v>
      </c>
      <c r="AM44" s="49"/>
      <c r="AN44" s="48">
        <f>IFERROR(J44/Y44,"N.A.")</f>
        <v>0</v>
      </c>
      <c r="AO44" s="49"/>
      <c r="AP44" s="48">
        <f>IFERROR(L44/AA44,"N.A.")</f>
        <v>1656.0923893805309</v>
      </c>
      <c r="AQ44" s="49"/>
      <c r="AR44" s="17">
        <f>IFERROR(N44/AC44, "N.A.")</f>
        <v>1656.0923893805309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8819730</v>
      </c>
      <c r="C15" s="2"/>
      <c r="D15" s="2">
        <v>7309650</v>
      </c>
      <c r="E15" s="2"/>
      <c r="F15" s="2">
        <v>7685280.0000000019</v>
      </c>
      <c r="G15" s="2"/>
      <c r="H15" s="2">
        <v>14427134.999999996</v>
      </c>
      <c r="I15" s="2"/>
      <c r="J15" s="2">
        <v>0</v>
      </c>
      <c r="K15" s="2"/>
      <c r="L15" s="1">
        <f t="shared" ref="L15:M18" si="0">B15+D15+F15+H15+J15</f>
        <v>38241795</v>
      </c>
      <c r="M15" s="12">
        <f t="shared" si="0"/>
        <v>0</v>
      </c>
      <c r="N15" s="13">
        <f>L15+M15</f>
        <v>38241795</v>
      </c>
      <c r="P15" s="3" t="s">
        <v>12</v>
      </c>
      <c r="Q15" s="2">
        <v>1300</v>
      </c>
      <c r="R15" s="2">
        <v>0</v>
      </c>
      <c r="S15" s="2">
        <v>1110</v>
      </c>
      <c r="T15" s="2">
        <v>0</v>
      </c>
      <c r="U15" s="2">
        <v>639</v>
      </c>
      <c r="V15" s="2">
        <v>0</v>
      </c>
      <c r="W15" s="2">
        <v>3535</v>
      </c>
      <c r="X15" s="2">
        <v>0</v>
      </c>
      <c r="Y15" s="2">
        <v>258</v>
      </c>
      <c r="Z15" s="2">
        <v>0</v>
      </c>
      <c r="AA15" s="1">
        <f t="shared" ref="AA15:AB18" si="1">Q15+S15+U15+W15+Y15</f>
        <v>6842</v>
      </c>
      <c r="AB15" s="12">
        <f t="shared" si="1"/>
        <v>0</v>
      </c>
      <c r="AC15" s="13">
        <f>AA15+AB15</f>
        <v>6842</v>
      </c>
      <c r="AE15" s="3" t="s">
        <v>12</v>
      </c>
      <c r="AF15" s="2">
        <f t="shared" ref="AF15:AR18" si="2">IFERROR(B15/Q15, "N.A.")</f>
        <v>6784.4076923076927</v>
      </c>
      <c r="AG15" s="2" t="str">
        <f t="shared" si="2"/>
        <v>N.A.</v>
      </c>
      <c r="AH15" s="2">
        <f t="shared" si="2"/>
        <v>6585.27027027027</v>
      </c>
      <c r="AI15" s="2" t="str">
        <f t="shared" si="2"/>
        <v>N.A.</v>
      </c>
      <c r="AJ15" s="2">
        <f t="shared" si="2"/>
        <v>12027.042253521129</v>
      </c>
      <c r="AK15" s="2" t="str">
        <f t="shared" si="2"/>
        <v>N.A.</v>
      </c>
      <c r="AL15" s="2">
        <f t="shared" si="2"/>
        <v>4081.2263083451194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5589.271411867875</v>
      </c>
      <c r="AQ15" s="16" t="str">
        <f t="shared" si="2"/>
        <v>N.A.</v>
      </c>
      <c r="AR15" s="13">
        <f t="shared" si="2"/>
        <v>5589.271411867875</v>
      </c>
    </row>
    <row r="16" spans="1:44" ht="15" customHeight="1" thickBot="1" x14ac:dyDescent="0.3">
      <c r="A16" s="3" t="s">
        <v>13</v>
      </c>
      <c r="B16" s="2">
        <v>2887140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2887140</v>
      </c>
      <c r="M16" s="12">
        <f t="shared" si="0"/>
        <v>0</v>
      </c>
      <c r="N16" s="13">
        <f>L16+M16</f>
        <v>2887140</v>
      </c>
      <c r="P16" s="3" t="s">
        <v>13</v>
      </c>
      <c r="Q16" s="2">
        <v>512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512</v>
      </c>
      <c r="AB16" s="12">
        <f t="shared" si="1"/>
        <v>0</v>
      </c>
      <c r="AC16" s="13">
        <f>AA16+AB16</f>
        <v>512</v>
      </c>
      <c r="AE16" s="3" t="s">
        <v>13</v>
      </c>
      <c r="AF16" s="2">
        <f t="shared" si="2"/>
        <v>5638.9453125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5638.9453125</v>
      </c>
      <c r="AQ16" s="16" t="str">
        <f t="shared" si="2"/>
        <v>N.A.</v>
      </c>
      <c r="AR16" s="13">
        <f t="shared" si="2"/>
        <v>5638.9453125</v>
      </c>
    </row>
    <row r="17" spans="1:44" ht="15" customHeight="1" thickBot="1" x14ac:dyDescent="0.3">
      <c r="A17" s="3" t="s">
        <v>14</v>
      </c>
      <c r="B17" s="2">
        <v>36021768</v>
      </c>
      <c r="C17" s="2">
        <v>99978545</v>
      </c>
      <c r="D17" s="2">
        <v>1888920</v>
      </c>
      <c r="E17" s="2">
        <v>754650</v>
      </c>
      <c r="F17" s="2"/>
      <c r="G17" s="2">
        <v>4080000</v>
      </c>
      <c r="H17" s="2"/>
      <c r="I17" s="2">
        <v>4711400</v>
      </c>
      <c r="J17" s="2">
        <v>0</v>
      </c>
      <c r="K17" s="2"/>
      <c r="L17" s="1">
        <f t="shared" si="0"/>
        <v>37910688</v>
      </c>
      <c r="M17" s="12">
        <f t="shared" si="0"/>
        <v>109524595</v>
      </c>
      <c r="N17" s="13">
        <f>L17+M17</f>
        <v>147435283</v>
      </c>
      <c r="P17" s="3" t="s">
        <v>14</v>
      </c>
      <c r="Q17" s="2">
        <v>6897</v>
      </c>
      <c r="R17" s="2">
        <v>17781</v>
      </c>
      <c r="S17" s="2">
        <v>278</v>
      </c>
      <c r="T17" s="2">
        <v>117</v>
      </c>
      <c r="U17" s="2">
        <v>0</v>
      </c>
      <c r="V17" s="2">
        <v>204</v>
      </c>
      <c r="W17" s="2">
        <v>0</v>
      </c>
      <c r="X17" s="2">
        <v>537</v>
      </c>
      <c r="Y17" s="2">
        <v>161</v>
      </c>
      <c r="Z17" s="2">
        <v>0</v>
      </c>
      <c r="AA17" s="1">
        <f t="shared" si="1"/>
        <v>7336</v>
      </c>
      <c r="AB17" s="12">
        <f t="shared" si="1"/>
        <v>18639</v>
      </c>
      <c r="AC17" s="13">
        <f>AA17+AB17</f>
        <v>25975</v>
      </c>
      <c r="AE17" s="3" t="s">
        <v>14</v>
      </c>
      <c r="AF17" s="2">
        <f t="shared" si="2"/>
        <v>5222.8168769030017</v>
      </c>
      <c r="AG17" s="2">
        <f t="shared" si="2"/>
        <v>5622.774028457342</v>
      </c>
      <c r="AH17" s="2">
        <f t="shared" si="2"/>
        <v>6794.6762589928057</v>
      </c>
      <c r="AI17" s="2">
        <f t="shared" si="2"/>
        <v>6450</v>
      </c>
      <c r="AJ17" s="2" t="str">
        <f t="shared" si="2"/>
        <v>N.A.</v>
      </c>
      <c r="AK17" s="2">
        <f t="shared" si="2"/>
        <v>20000</v>
      </c>
      <c r="AL17" s="2" t="str">
        <f t="shared" si="2"/>
        <v>N.A.</v>
      </c>
      <c r="AM17" s="2">
        <f t="shared" si="2"/>
        <v>8773.5567970204847</v>
      </c>
      <c r="AN17" s="2">
        <f t="shared" si="2"/>
        <v>0</v>
      </c>
      <c r="AO17" s="2" t="str">
        <f t="shared" si="2"/>
        <v>N.A.</v>
      </c>
      <c r="AP17" s="15">
        <f t="shared" si="2"/>
        <v>5167.760087241003</v>
      </c>
      <c r="AQ17" s="16">
        <f t="shared" si="2"/>
        <v>5876.0982348838461</v>
      </c>
      <c r="AR17" s="13">
        <f t="shared" si="2"/>
        <v>5676.0455437921082</v>
      </c>
    </row>
    <row r="18" spans="1:44" ht="15" customHeight="1" thickBot="1" x14ac:dyDescent="0.3">
      <c r="A18" s="3" t="s">
        <v>15</v>
      </c>
      <c r="B18" s="2">
        <v>438600</v>
      </c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438600</v>
      </c>
      <c r="M18" s="12">
        <f t="shared" si="0"/>
        <v>0</v>
      </c>
      <c r="N18" s="13">
        <f>L18+M18</f>
        <v>438600</v>
      </c>
      <c r="P18" s="3" t="s">
        <v>15</v>
      </c>
      <c r="Q18" s="2">
        <v>102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102</v>
      </c>
      <c r="AB18" s="12">
        <f t="shared" si="1"/>
        <v>0</v>
      </c>
      <c r="AC18" s="18">
        <f>AA18+AB18</f>
        <v>102</v>
      </c>
      <c r="AE18" s="3" t="s">
        <v>15</v>
      </c>
      <c r="AF18" s="2">
        <f t="shared" si="2"/>
        <v>4300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4300</v>
      </c>
      <c r="AQ18" s="16" t="str">
        <f t="shared" si="2"/>
        <v>N.A.</v>
      </c>
      <c r="AR18" s="13">
        <f t="shared" si="2"/>
        <v>4300</v>
      </c>
    </row>
    <row r="19" spans="1:44" ht="15" customHeight="1" thickBot="1" x14ac:dyDescent="0.3">
      <c r="A19" s="4" t="s">
        <v>16</v>
      </c>
      <c r="B19" s="2">
        <v>48167237.999999978</v>
      </c>
      <c r="C19" s="2">
        <v>99978545</v>
      </c>
      <c r="D19" s="2">
        <v>9198570</v>
      </c>
      <c r="E19" s="2">
        <v>754650</v>
      </c>
      <c r="F19" s="2">
        <v>7685280.0000000019</v>
      </c>
      <c r="G19" s="2">
        <v>4080000</v>
      </c>
      <c r="H19" s="2">
        <v>14427134.999999996</v>
      </c>
      <c r="I19" s="2">
        <v>4711400</v>
      </c>
      <c r="J19" s="2">
        <v>0</v>
      </c>
      <c r="K19" s="2"/>
      <c r="L19" s="1">
        <f t="shared" ref="L19" si="3">B19+D19+F19+H19+J19</f>
        <v>79478222.99999997</v>
      </c>
      <c r="M19" s="12">
        <f t="shared" ref="M19" si="4">C19+E19+G19+I19+K19</f>
        <v>109524595</v>
      </c>
      <c r="N19" s="18">
        <f>L19+M19</f>
        <v>189002817.99999997</v>
      </c>
      <c r="P19" s="4" t="s">
        <v>16</v>
      </c>
      <c r="Q19" s="2">
        <v>8811</v>
      </c>
      <c r="R19" s="2">
        <v>17781</v>
      </c>
      <c r="S19" s="2">
        <v>1388</v>
      </c>
      <c r="T19" s="2">
        <v>117</v>
      </c>
      <c r="U19" s="2">
        <v>639</v>
      </c>
      <c r="V19" s="2">
        <v>204</v>
      </c>
      <c r="W19" s="2">
        <v>3535</v>
      </c>
      <c r="X19" s="2">
        <v>537</v>
      </c>
      <c r="Y19" s="2">
        <v>419</v>
      </c>
      <c r="Z19" s="2">
        <v>0</v>
      </c>
      <c r="AA19" s="1">
        <f t="shared" ref="AA19" si="5">Q19+S19+U19+W19+Y19</f>
        <v>14792</v>
      </c>
      <c r="AB19" s="12">
        <f t="shared" ref="AB19" si="6">R19+T19+V19+X19+Z19</f>
        <v>18639</v>
      </c>
      <c r="AC19" s="13">
        <f>AA19+AB19</f>
        <v>33431</v>
      </c>
      <c r="AE19" s="4" t="s">
        <v>16</v>
      </c>
      <c r="AF19" s="2">
        <f t="shared" ref="AF19:AO19" si="7">IFERROR(B19/Q19, "N.A.")</f>
        <v>5466.7163772557005</v>
      </c>
      <c r="AG19" s="2">
        <f t="shared" si="7"/>
        <v>5622.774028457342</v>
      </c>
      <c r="AH19" s="2">
        <f t="shared" si="7"/>
        <v>6627.2118155619601</v>
      </c>
      <c r="AI19" s="2">
        <f t="shared" si="7"/>
        <v>6450</v>
      </c>
      <c r="AJ19" s="2">
        <f t="shared" si="7"/>
        <v>12027.042253521129</v>
      </c>
      <c r="AK19" s="2">
        <f t="shared" si="7"/>
        <v>20000</v>
      </c>
      <c r="AL19" s="2">
        <f t="shared" si="7"/>
        <v>4081.2263083451194</v>
      </c>
      <c r="AM19" s="2">
        <f t="shared" si="7"/>
        <v>8773.5567970204847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5373.0545565170341</v>
      </c>
      <c r="AQ19" s="16">
        <f t="shared" ref="AQ19" si="9">IFERROR(M19/AB19, "N.A.")</f>
        <v>5876.0982348838461</v>
      </c>
      <c r="AR19" s="13">
        <f t="shared" ref="AR19" si="10">IFERROR(N19/AC19, "N.A.")</f>
        <v>5653.5197271993047</v>
      </c>
    </row>
    <row r="20" spans="1:44" ht="15" customHeight="1" thickBot="1" x14ac:dyDescent="0.3">
      <c r="A20" s="5" t="s">
        <v>0</v>
      </c>
      <c r="B20" s="46">
        <f>B19+C19</f>
        <v>148145782.99999997</v>
      </c>
      <c r="C20" s="47"/>
      <c r="D20" s="46">
        <f>D19+E19</f>
        <v>9953220</v>
      </c>
      <c r="E20" s="47"/>
      <c r="F20" s="46">
        <f>F19+G19</f>
        <v>11765280.000000002</v>
      </c>
      <c r="G20" s="47"/>
      <c r="H20" s="46">
        <f>H19+I19</f>
        <v>19138534.999999996</v>
      </c>
      <c r="I20" s="47"/>
      <c r="J20" s="46">
        <f>J19+K19</f>
        <v>0</v>
      </c>
      <c r="K20" s="47"/>
      <c r="L20" s="46">
        <f>L19+M19</f>
        <v>189002817.99999997</v>
      </c>
      <c r="M20" s="50"/>
      <c r="N20" s="19">
        <f>B20+D20+F20+H20+J20</f>
        <v>189002817.99999997</v>
      </c>
      <c r="P20" s="5" t="s">
        <v>0</v>
      </c>
      <c r="Q20" s="46">
        <f>Q19+R19</f>
        <v>26592</v>
      </c>
      <c r="R20" s="47"/>
      <c r="S20" s="46">
        <f>S19+T19</f>
        <v>1505</v>
      </c>
      <c r="T20" s="47"/>
      <c r="U20" s="46">
        <f>U19+V19</f>
        <v>843</v>
      </c>
      <c r="V20" s="47"/>
      <c r="W20" s="46">
        <f>W19+X19</f>
        <v>4072</v>
      </c>
      <c r="X20" s="47"/>
      <c r="Y20" s="46">
        <f>Y19+Z19</f>
        <v>419</v>
      </c>
      <c r="Z20" s="47"/>
      <c r="AA20" s="46">
        <f>AA19+AB19</f>
        <v>33431</v>
      </c>
      <c r="AB20" s="47"/>
      <c r="AC20" s="20">
        <f>Q20+S20+U20+W20+Y20</f>
        <v>33431</v>
      </c>
      <c r="AE20" s="5" t="s">
        <v>0</v>
      </c>
      <c r="AF20" s="48">
        <f>IFERROR(B20/Q20,"N.A.")</f>
        <v>5571.0658468712381</v>
      </c>
      <c r="AG20" s="49"/>
      <c r="AH20" s="48">
        <f>IFERROR(D20/S20,"N.A.")</f>
        <v>6613.4352159468435</v>
      </c>
      <c r="AI20" s="49"/>
      <c r="AJ20" s="48">
        <f>IFERROR(F20/U20,"N.A.")</f>
        <v>13956.441281138792</v>
      </c>
      <c r="AK20" s="49"/>
      <c r="AL20" s="48">
        <f>IFERROR(H20/W20,"N.A.")</f>
        <v>4700.0331532416494</v>
      </c>
      <c r="AM20" s="49"/>
      <c r="AN20" s="48">
        <f>IFERROR(J20/Y20,"N.A.")</f>
        <v>0</v>
      </c>
      <c r="AO20" s="49"/>
      <c r="AP20" s="48">
        <f>IFERROR(L20/AA20,"N.A.")</f>
        <v>5653.5197271993047</v>
      </c>
      <c r="AQ20" s="49"/>
      <c r="AR20" s="17">
        <f>IFERROR(N20/AC20, "N.A.")</f>
        <v>5653.5197271993047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8366940</v>
      </c>
      <c r="C27" s="2"/>
      <c r="D27" s="2">
        <v>7309650</v>
      </c>
      <c r="E27" s="2"/>
      <c r="F27" s="2">
        <v>6713280.0000000009</v>
      </c>
      <c r="G27" s="2"/>
      <c r="H27" s="2">
        <v>12368030.000000002</v>
      </c>
      <c r="I27" s="2"/>
      <c r="J27" s="2"/>
      <c r="K27" s="2"/>
      <c r="L27" s="1">
        <f t="shared" ref="L27:M30" si="11">B27+D27+F27+H27+J27</f>
        <v>34757900</v>
      </c>
      <c r="M27" s="12">
        <f t="shared" si="11"/>
        <v>0</v>
      </c>
      <c r="N27" s="13">
        <f>L27+M27</f>
        <v>34757900</v>
      </c>
      <c r="P27" s="3" t="s">
        <v>12</v>
      </c>
      <c r="Q27" s="2">
        <v>1219</v>
      </c>
      <c r="R27" s="2">
        <v>0</v>
      </c>
      <c r="S27" s="2">
        <v>1110</v>
      </c>
      <c r="T27" s="2">
        <v>0</v>
      </c>
      <c r="U27" s="2">
        <v>558</v>
      </c>
      <c r="V27" s="2">
        <v>0</v>
      </c>
      <c r="W27" s="2">
        <v>2293</v>
      </c>
      <c r="X27" s="2">
        <v>0</v>
      </c>
      <c r="Y27" s="2">
        <v>0</v>
      </c>
      <c r="Z27" s="2">
        <v>0</v>
      </c>
      <c r="AA27" s="1">
        <f t="shared" ref="AA27:AB30" si="12">Q27+S27+U27+W27+Y27</f>
        <v>5180</v>
      </c>
      <c r="AB27" s="12">
        <f t="shared" si="12"/>
        <v>0</v>
      </c>
      <c r="AC27" s="13">
        <f>AA27+AB27</f>
        <v>5180</v>
      </c>
      <c r="AE27" s="3" t="s">
        <v>12</v>
      </c>
      <c r="AF27" s="2">
        <f t="shared" ref="AF27:AR30" si="13">IFERROR(B27/Q27, "N.A.")</f>
        <v>6863.7735849056608</v>
      </c>
      <c r="AG27" s="2" t="str">
        <f t="shared" si="13"/>
        <v>N.A.</v>
      </c>
      <c r="AH27" s="2">
        <f t="shared" si="13"/>
        <v>6585.27027027027</v>
      </c>
      <c r="AI27" s="2" t="str">
        <f t="shared" si="13"/>
        <v>N.A.</v>
      </c>
      <c r="AJ27" s="2">
        <f t="shared" si="13"/>
        <v>12030.967741935485</v>
      </c>
      <c r="AK27" s="2" t="str">
        <f t="shared" si="13"/>
        <v>N.A.</v>
      </c>
      <c r="AL27" s="2">
        <f t="shared" si="13"/>
        <v>5393.8203227213262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6710.0193050193047</v>
      </c>
      <c r="AQ27" s="16" t="str">
        <f t="shared" si="13"/>
        <v>N.A.</v>
      </c>
      <c r="AR27" s="13">
        <f t="shared" si="13"/>
        <v>6710.0193050193047</v>
      </c>
    </row>
    <row r="28" spans="1:44" ht="15" customHeight="1" thickBot="1" x14ac:dyDescent="0.3">
      <c r="A28" s="3" t="s">
        <v>13</v>
      </c>
      <c r="B28" s="2">
        <v>1983900.0000000002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1983900.0000000002</v>
      </c>
      <c r="M28" s="12">
        <f t="shared" si="11"/>
        <v>0</v>
      </c>
      <c r="N28" s="13">
        <f>L28+M28</f>
        <v>1983900.0000000002</v>
      </c>
      <c r="P28" s="3" t="s">
        <v>13</v>
      </c>
      <c r="Q28" s="2">
        <v>278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278</v>
      </c>
      <c r="AB28" s="12">
        <f t="shared" si="12"/>
        <v>0</v>
      </c>
      <c r="AC28" s="13">
        <f>AA28+AB28</f>
        <v>278</v>
      </c>
      <c r="AE28" s="3" t="s">
        <v>13</v>
      </c>
      <c r="AF28" s="2">
        <f t="shared" si="13"/>
        <v>7136.330935251799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7136.330935251799</v>
      </c>
      <c r="AQ28" s="16" t="str">
        <f t="shared" si="13"/>
        <v>N.A.</v>
      </c>
      <c r="AR28" s="13">
        <f t="shared" si="13"/>
        <v>7136.330935251799</v>
      </c>
    </row>
    <row r="29" spans="1:44" ht="15" customHeight="1" thickBot="1" x14ac:dyDescent="0.3">
      <c r="A29" s="3" t="s">
        <v>14</v>
      </c>
      <c r="B29" s="2">
        <v>27323719.999999996</v>
      </c>
      <c r="C29" s="2">
        <v>80941104.99999997</v>
      </c>
      <c r="D29" s="2">
        <v>1440000</v>
      </c>
      <c r="E29" s="2">
        <v>754650</v>
      </c>
      <c r="F29" s="2"/>
      <c r="G29" s="2">
        <v>3060000</v>
      </c>
      <c r="H29" s="2"/>
      <c r="I29" s="2">
        <v>2703000</v>
      </c>
      <c r="J29" s="2"/>
      <c r="K29" s="2"/>
      <c r="L29" s="1">
        <f t="shared" si="11"/>
        <v>28763719.999999996</v>
      </c>
      <c r="M29" s="12">
        <f t="shared" si="11"/>
        <v>87458754.99999997</v>
      </c>
      <c r="N29" s="13">
        <f>L29+M29</f>
        <v>116222474.99999997</v>
      </c>
      <c r="P29" s="3" t="s">
        <v>14</v>
      </c>
      <c r="Q29" s="2">
        <v>4306</v>
      </c>
      <c r="R29" s="2">
        <v>14134</v>
      </c>
      <c r="S29" s="2">
        <v>162</v>
      </c>
      <c r="T29" s="2">
        <v>117</v>
      </c>
      <c r="U29" s="2">
        <v>0</v>
      </c>
      <c r="V29" s="2">
        <v>102</v>
      </c>
      <c r="W29" s="2">
        <v>0</v>
      </c>
      <c r="X29" s="2">
        <v>259</v>
      </c>
      <c r="Y29" s="2">
        <v>0</v>
      </c>
      <c r="Z29" s="2">
        <v>0</v>
      </c>
      <c r="AA29" s="1">
        <f t="shared" si="12"/>
        <v>4468</v>
      </c>
      <c r="AB29" s="12">
        <f t="shared" si="12"/>
        <v>14612</v>
      </c>
      <c r="AC29" s="13">
        <f>AA29+AB29</f>
        <v>19080</v>
      </c>
      <c r="AE29" s="3" t="s">
        <v>14</v>
      </c>
      <c r="AF29" s="2">
        <f t="shared" si="13"/>
        <v>6345.4993032977236</v>
      </c>
      <c r="AG29" s="2">
        <f t="shared" si="13"/>
        <v>5726.6948492995589</v>
      </c>
      <c r="AH29" s="2">
        <f t="shared" si="13"/>
        <v>8888.8888888888887</v>
      </c>
      <c r="AI29" s="2">
        <f t="shared" si="13"/>
        <v>6450</v>
      </c>
      <c r="AJ29" s="2" t="str">
        <f t="shared" si="13"/>
        <v>N.A.</v>
      </c>
      <c r="AK29" s="2">
        <f t="shared" si="13"/>
        <v>30000</v>
      </c>
      <c r="AL29" s="2" t="str">
        <f t="shared" si="13"/>
        <v>N.A.</v>
      </c>
      <c r="AM29" s="2">
        <f t="shared" si="13"/>
        <v>10436.293436293436</v>
      </c>
      <c r="AN29" s="2" t="str">
        <f t="shared" si="13"/>
        <v>N.A.</v>
      </c>
      <c r="AO29" s="2" t="str">
        <f t="shared" si="13"/>
        <v>N.A.</v>
      </c>
      <c r="AP29" s="15">
        <f t="shared" si="13"/>
        <v>6437.7170993733207</v>
      </c>
      <c r="AQ29" s="16">
        <f t="shared" si="13"/>
        <v>5985.4061730084841</v>
      </c>
      <c r="AR29" s="13">
        <f t="shared" si="13"/>
        <v>6091.3246855345897</v>
      </c>
    </row>
    <row r="30" spans="1:44" ht="15" customHeight="1" thickBot="1" x14ac:dyDescent="0.3">
      <c r="A30" s="3" t="s">
        <v>15</v>
      </c>
      <c r="B30" s="2">
        <v>438600</v>
      </c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438600</v>
      </c>
      <c r="M30" s="12">
        <f t="shared" si="11"/>
        <v>0</v>
      </c>
      <c r="N30" s="13">
        <f>L30+M30</f>
        <v>438600</v>
      </c>
      <c r="P30" s="3" t="s">
        <v>15</v>
      </c>
      <c r="Q30" s="2">
        <v>102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102</v>
      </c>
      <c r="AB30" s="12">
        <f t="shared" si="12"/>
        <v>0</v>
      </c>
      <c r="AC30" s="18">
        <f>AA30+AB30</f>
        <v>102</v>
      </c>
      <c r="AE30" s="3" t="s">
        <v>15</v>
      </c>
      <c r="AF30" s="2">
        <f t="shared" si="13"/>
        <v>4300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4300</v>
      </c>
      <c r="AQ30" s="16" t="str">
        <f t="shared" si="13"/>
        <v>N.A.</v>
      </c>
      <c r="AR30" s="13">
        <f t="shared" si="13"/>
        <v>4300</v>
      </c>
    </row>
    <row r="31" spans="1:44" ht="15" customHeight="1" thickBot="1" x14ac:dyDescent="0.3">
      <c r="A31" s="4" t="s">
        <v>16</v>
      </c>
      <c r="B31" s="2">
        <v>38113160</v>
      </c>
      <c r="C31" s="2">
        <v>80941104.99999997</v>
      </c>
      <c r="D31" s="2">
        <v>8749650</v>
      </c>
      <c r="E31" s="2">
        <v>754650</v>
      </c>
      <c r="F31" s="2">
        <v>6713280.0000000009</v>
      </c>
      <c r="G31" s="2">
        <v>3060000</v>
      </c>
      <c r="H31" s="2">
        <v>12368030.000000002</v>
      </c>
      <c r="I31" s="2">
        <v>2703000</v>
      </c>
      <c r="J31" s="2"/>
      <c r="K31" s="2"/>
      <c r="L31" s="1">
        <f t="shared" ref="L31" si="14">B31+D31+F31+H31+J31</f>
        <v>65944120</v>
      </c>
      <c r="M31" s="12">
        <f t="shared" ref="M31" si="15">C31+E31+G31+I31+K31</f>
        <v>87458754.99999997</v>
      </c>
      <c r="N31" s="18">
        <f>L31+M31</f>
        <v>153402874.99999997</v>
      </c>
      <c r="P31" s="4" t="s">
        <v>16</v>
      </c>
      <c r="Q31" s="2">
        <v>5905</v>
      </c>
      <c r="R31" s="2">
        <v>14134</v>
      </c>
      <c r="S31" s="2">
        <v>1272</v>
      </c>
      <c r="T31" s="2">
        <v>117</v>
      </c>
      <c r="U31" s="2">
        <v>558</v>
      </c>
      <c r="V31" s="2">
        <v>102</v>
      </c>
      <c r="W31" s="2">
        <v>2293</v>
      </c>
      <c r="X31" s="2">
        <v>259</v>
      </c>
      <c r="Y31" s="2">
        <v>0</v>
      </c>
      <c r="Z31" s="2">
        <v>0</v>
      </c>
      <c r="AA31" s="1">
        <f t="shared" ref="AA31" si="16">Q31+S31+U31+W31+Y31</f>
        <v>10028</v>
      </c>
      <c r="AB31" s="12">
        <f t="shared" ref="AB31" si="17">R31+T31+V31+X31+Z31</f>
        <v>14612</v>
      </c>
      <c r="AC31" s="13">
        <f>AA31+AB31</f>
        <v>24640</v>
      </c>
      <c r="AE31" s="4" t="s">
        <v>16</v>
      </c>
      <c r="AF31" s="2">
        <f t="shared" ref="AF31:AO31" si="18">IFERROR(B31/Q31, "N.A.")</f>
        <v>6454.3878069432685</v>
      </c>
      <c r="AG31" s="2">
        <f t="shared" si="18"/>
        <v>5726.6948492995589</v>
      </c>
      <c r="AH31" s="2">
        <f t="shared" si="18"/>
        <v>6878.6556603773588</v>
      </c>
      <c r="AI31" s="2">
        <f t="shared" si="18"/>
        <v>6450</v>
      </c>
      <c r="AJ31" s="2">
        <f t="shared" si="18"/>
        <v>12030.967741935485</v>
      </c>
      <c r="AK31" s="2">
        <f t="shared" si="18"/>
        <v>30000</v>
      </c>
      <c r="AL31" s="2">
        <f t="shared" si="18"/>
        <v>5393.8203227213262</v>
      </c>
      <c r="AM31" s="2">
        <f t="shared" si="18"/>
        <v>10436.293436293436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6575.9992022337456</v>
      </c>
      <c r="AQ31" s="16">
        <f t="shared" ref="AQ31" si="20">IFERROR(M31/AB31, "N.A.")</f>
        <v>5985.4061730084841</v>
      </c>
      <c r="AR31" s="13">
        <f t="shared" ref="AR31" si="21">IFERROR(N31/AC31, "N.A.")</f>
        <v>6225.7660308441546</v>
      </c>
    </row>
    <row r="32" spans="1:44" ht="15" customHeight="1" thickBot="1" x14ac:dyDescent="0.3">
      <c r="A32" s="5" t="s">
        <v>0</v>
      </c>
      <c r="B32" s="46">
        <f>B31+C31</f>
        <v>119054264.99999997</v>
      </c>
      <c r="C32" s="47"/>
      <c r="D32" s="46">
        <f>D31+E31</f>
        <v>9504300</v>
      </c>
      <c r="E32" s="47"/>
      <c r="F32" s="46">
        <f>F31+G31</f>
        <v>9773280</v>
      </c>
      <c r="G32" s="47"/>
      <c r="H32" s="46">
        <f>H31+I31</f>
        <v>15071030.000000002</v>
      </c>
      <c r="I32" s="47"/>
      <c r="J32" s="46">
        <f>J31+K31</f>
        <v>0</v>
      </c>
      <c r="K32" s="47"/>
      <c r="L32" s="46">
        <f>L31+M31</f>
        <v>153402874.99999997</v>
      </c>
      <c r="M32" s="50"/>
      <c r="N32" s="19">
        <f>B32+D32+F32+H32+J32</f>
        <v>153402874.99999997</v>
      </c>
      <c r="P32" s="5" t="s">
        <v>0</v>
      </c>
      <c r="Q32" s="46">
        <f>Q31+R31</f>
        <v>20039</v>
      </c>
      <c r="R32" s="47"/>
      <c r="S32" s="46">
        <f>S31+T31</f>
        <v>1389</v>
      </c>
      <c r="T32" s="47"/>
      <c r="U32" s="46">
        <f>U31+V31</f>
        <v>660</v>
      </c>
      <c r="V32" s="47"/>
      <c r="W32" s="46">
        <f>W31+X31</f>
        <v>2552</v>
      </c>
      <c r="X32" s="47"/>
      <c r="Y32" s="46">
        <f>Y31+Z31</f>
        <v>0</v>
      </c>
      <c r="Z32" s="47"/>
      <c r="AA32" s="46">
        <f>AA31+AB31</f>
        <v>24640</v>
      </c>
      <c r="AB32" s="47"/>
      <c r="AC32" s="20">
        <f>Q32+S32+U32+W32+Y32</f>
        <v>24640</v>
      </c>
      <c r="AE32" s="5" t="s">
        <v>0</v>
      </c>
      <c r="AF32" s="48">
        <f>IFERROR(B32/Q32,"N.A.")</f>
        <v>5941.1280503019098</v>
      </c>
      <c r="AG32" s="49"/>
      <c r="AH32" s="48">
        <f>IFERROR(D32/S32,"N.A.")</f>
        <v>6842.5485961123113</v>
      </c>
      <c r="AI32" s="49"/>
      <c r="AJ32" s="48">
        <f>IFERROR(F32/U32,"N.A.")</f>
        <v>14808</v>
      </c>
      <c r="AK32" s="49"/>
      <c r="AL32" s="48">
        <f>IFERROR(H32/W32,"N.A.")</f>
        <v>5905.5760188087779</v>
      </c>
      <c r="AM32" s="49"/>
      <c r="AN32" s="48" t="str">
        <f>IFERROR(J32/Y32,"N.A.")</f>
        <v>N.A.</v>
      </c>
      <c r="AO32" s="49"/>
      <c r="AP32" s="48">
        <f>IFERROR(L32/AA32,"N.A.")</f>
        <v>6225.7660308441546</v>
      </c>
      <c r="AQ32" s="49"/>
      <c r="AR32" s="17">
        <f>IFERROR(N32/AC32, "N.A.")</f>
        <v>6225.7660308441546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452790</v>
      </c>
      <c r="C39" s="2"/>
      <c r="D39" s="2"/>
      <c r="E39" s="2"/>
      <c r="F39" s="2">
        <v>972000</v>
      </c>
      <c r="G39" s="2"/>
      <c r="H39" s="2">
        <v>2059105</v>
      </c>
      <c r="I39" s="2"/>
      <c r="J39" s="2">
        <v>0</v>
      </c>
      <c r="K39" s="2"/>
      <c r="L39" s="1">
        <f t="shared" ref="L39:M42" si="22">B39+D39+F39+H39+J39</f>
        <v>3483895</v>
      </c>
      <c r="M39" s="12">
        <f t="shared" si="22"/>
        <v>0</v>
      </c>
      <c r="N39" s="13">
        <f>L39+M39</f>
        <v>3483895</v>
      </c>
      <c r="P39" s="3" t="s">
        <v>12</v>
      </c>
      <c r="Q39" s="2">
        <v>81</v>
      </c>
      <c r="R39" s="2">
        <v>0</v>
      </c>
      <c r="S39" s="2">
        <v>0</v>
      </c>
      <c r="T39" s="2">
        <v>0</v>
      </c>
      <c r="U39" s="2">
        <v>81</v>
      </c>
      <c r="V39" s="2">
        <v>0</v>
      </c>
      <c r="W39" s="2">
        <v>1242</v>
      </c>
      <c r="X39" s="2">
        <v>0</v>
      </c>
      <c r="Y39" s="2">
        <v>258</v>
      </c>
      <c r="Z39" s="2">
        <v>0</v>
      </c>
      <c r="AA39" s="1">
        <f t="shared" ref="AA39:AB42" si="23">Q39+S39+U39+W39+Y39</f>
        <v>1662</v>
      </c>
      <c r="AB39" s="12">
        <f t="shared" si="23"/>
        <v>0</v>
      </c>
      <c r="AC39" s="13">
        <f>AA39+AB39</f>
        <v>1662</v>
      </c>
      <c r="AE39" s="3" t="s">
        <v>12</v>
      </c>
      <c r="AF39" s="2">
        <f t="shared" ref="AF39:AR42" si="24">IFERROR(B39/Q39, "N.A.")</f>
        <v>5590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12000</v>
      </c>
      <c r="AK39" s="2" t="str">
        <f t="shared" si="24"/>
        <v>N.A.</v>
      </c>
      <c r="AL39" s="2">
        <f t="shared" si="24"/>
        <v>1657.8945249597423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2096.2063778580023</v>
      </c>
      <c r="AQ39" s="16" t="str">
        <f t="shared" si="24"/>
        <v>N.A.</v>
      </c>
      <c r="AR39" s="13">
        <f t="shared" si="24"/>
        <v>2096.2063778580023</v>
      </c>
    </row>
    <row r="40" spans="1:44" ht="15" customHeight="1" thickBot="1" x14ac:dyDescent="0.3">
      <c r="A40" s="3" t="s">
        <v>13</v>
      </c>
      <c r="B40" s="2">
        <v>903240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903240</v>
      </c>
      <c r="M40" s="12">
        <f t="shared" si="22"/>
        <v>0</v>
      </c>
      <c r="N40" s="13">
        <f>L40+M40</f>
        <v>903240</v>
      </c>
      <c r="P40" s="3" t="s">
        <v>13</v>
      </c>
      <c r="Q40" s="2">
        <v>234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234</v>
      </c>
      <c r="AB40" s="12">
        <f t="shared" si="23"/>
        <v>0</v>
      </c>
      <c r="AC40" s="13">
        <f>AA40+AB40</f>
        <v>234</v>
      </c>
      <c r="AE40" s="3" t="s">
        <v>13</v>
      </c>
      <c r="AF40" s="2">
        <f t="shared" si="24"/>
        <v>3860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3860</v>
      </c>
      <c r="AQ40" s="16" t="str">
        <f t="shared" si="24"/>
        <v>N.A.</v>
      </c>
      <c r="AR40" s="13">
        <f t="shared" si="24"/>
        <v>3860</v>
      </c>
    </row>
    <row r="41" spans="1:44" ht="15" customHeight="1" thickBot="1" x14ac:dyDescent="0.3">
      <c r="A41" s="3" t="s">
        <v>14</v>
      </c>
      <c r="B41" s="2">
        <v>8698048</v>
      </c>
      <c r="C41" s="2">
        <v>19037439.999999996</v>
      </c>
      <c r="D41" s="2">
        <v>448920</v>
      </c>
      <c r="E41" s="2"/>
      <c r="F41" s="2"/>
      <c r="G41" s="2">
        <v>1020000</v>
      </c>
      <c r="H41" s="2"/>
      <c r="I41" s="2">
        <v>2008400</v>
      </c>
      <c r="J41" s="2">
        <v>0</v>
      </c>
      <c r="K41" s="2"/>
      <c r="L41" s="1">
        <f t="shared" si="22"/>
        <v>9146968</v>
      </c>
      <c r="M41" s="12">
        <f t="shared" si="22"/>
        <v>22065839.999999996</v>
      </c>
      <c r="N41" s="13">
        <f>L41+M41</f>
        <v>31212807.999999996</v>
      </c>
      <c r="P41" s="3" t="s">
        <v>14</v>
      </c>
      <c r="Q41" s="2">
        <v>2591</v>
      </c>
      <c r="R41" s="2">
        <v>3647</v>
      </c>
      <c r="S41" s="2">
        <v>116</v>
      </c>
      <c r="T41" s="2">
        <v>0</v>
      </c>
      <c r="U41" s="2">
        <v>0</v>
      </c>
      <c r="V41" s="2">
        <v>102</v>
      </c>
      <c r="W41" s="2">
        <v>0</v>
      </c>
      <c r="X41" s="2">
        <v>278</v>
      </c>
      <c r="Y41" s="2">
        <v>161</v>
      </c>
      <c r="Z41" s="2">
        <v>0</v>
      </c>
      <c r="AA41" s="1">
        <f t="shared" si="23"/>
        <v>2868</v>
      </c>
      <c r="AB41" s="12">
        <f t="shared" si="23"/>
        <v>4027</v>
      </c>
      <c r="AC41" s="13">
        <f>AA41+AB41</f>
        <v>6895</v>
      </c>
      <c r="AE41" s="3" t="s">
        <v>14</v>
      </c>
      <c r="AF41" s="2">
        <f t="shared" si="24"/>
        <v>3357.0235430335779</v>
      </c>
      <c r="AG41" s="2">
        <f t="shared" si="24"/>
        <v>5220.0274197970921</v>
      </c>
      <c r="AH41" s="2">
        <f t="shared" si="24"/>
        <v>3870</v>
      </c>
      <c r="AI41" s="2" t="str">
        <f t="shared" si="24"/>
        <v>N.A.</v>
      </c>
      <c r="AJ41" s="2" t="str">
        <f t="shared" si="24"/>
        <v>N.A.</v>
      </c>
      <c r="AK41" s="2">
        <f t="shared" si="24"/>
        <v>10000</v>
      </c>
      <c r="AL41" s="2" t="str">
        <f t="shared" si="24"/>
        <v>N.A.</v>
      </c>
      <c r="AM41" s="2">
        <f t="shared" si="24"/>
        <v>7224.4604316546765</v>
      </c>
      <c r="AN41" s="2">
        <f t="shared" si="24"/>
        <v>0</v>
      </c>
      <c r="AO41" s="2" t="str">
        <f t="shared" si="24"/>
        <v>N.A.</v>
      </c>
      <c r="AP41" s="15">
        <f t="shared" si="24"/>
        <v>3189.3193863319389</v>
      </c>
      <c r="AQ41" s="16">
        <f t="shared" si="24"/>
        <v>5479.4735535137806</v>
      </c>
      <c r="AR41" s="13">
        <f t="shared" si="24"/>
        <v>4526.8757070340826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10054077.999999998</v>
      </c>
      <c r="C43" s="2">
        <v>19037439.999999996</v>
      </c>
      <c r="D43" s="2">
        <v>448920</v>
      </c>
      <c r="E43" s="2"/>
      <c r="F43" s="2">
        <v>972000</v>
      </c>
      <c r="G43" s="2">
        <v>1020000</v>
      </c>
      <c r="H43" s="2">
        <v>2059105</v>
      </c>
      <c r="I43" s="2">
        <v>2008400</v>
      </c>
      <c r="J43" s="2">
        <v>0</v>
      </c>
      <c r="K43" s="2"/>
      <c r="L43" s="1">
        <f t="shared" ref="L43" si="25">B43+D43+F43+H43+J43</f>
        <v>13534102.999999998</v>
      </c>
      <c r="M43" s="12">
        <f t="shared" ref="M43" si="26">C43+E43+G43+I43+K43</f>
        <v>22065839.999999996</v>
      </c>
      <c r="N43" s="18">
        <f>L43+M43</f>
        <v>35599942.999999993</v>
      </c>
      <c r="P43" s="4" t="s">
        <v>16</v>
      </c>
      <c r="Q43" s="2">
        <v>2906</v>
      </c>
      <c r="R43" s="2">
        <v>3647</v>
      </c>
      <c r="S43" s="2">
        <v>116</v>
      </c>
      <c r="T43" s="2">
        <v>0</v>
      </c>
      <c r="U43" s="2">
        <v>81</v>
      </c>
      <c r="V43" s="2">
        <v>102</v>
      </c>
      <c r="W43" s="2">
        <v>1242</v>
      </c>
      <c r="X43" s="2">
        <v>278</v>
      </c>
      <c r="Y43" s="2">
        <v>419</v>
      </c>
      <c r="Z43" s="2">
        <v>0</v>
      </c>
      <c r="AA43" s="1">
        <f t="shared" ref="AA43" si="27">Q43+S43+U43+W43+Y43</f>
        <v>4764</v>
      </c>
      <c r="AB43" s="12">
        <f t="shared" ref="AB43" si="28">R43+T43+V43+X43+Z43</f>
        <v>4027</v>
      </c>
      <c r="AC43" s="18">
        <f>AA43+AB43</f>
        <v>8791</v>
      </c>
      <c r="AE43" s="4" t="s">
        <v>16</v>
      </c>
      <c r="AF43" s="2">
        <f t="shared" ref="AF43:AO43" si="29">IFERROR(B43/Q43, "N.A.")</f>
        <v>3459.7653131452162</v>
      </c>
      <c r="AG43" s="2">
        <f t="shared" si="29"/>
        <v>5220.0274197970921</v>
      </c>
      <c r="AH43" s="2">
        <f t="shared" si="29"/>
        <v>3870</v>
      </c>
      <c r="AI43" s="2" t="str">
        <f t="shared" si="29"/>
        <v>N.A.</v>
      </c>
      <c r="AJ43" s="2">
        <f t="shared" si="29"/>
        <v>12000</v>
      </c>
      <c r="AK43" s="2">
        <f t="shared" si="29"/>
        <v>10000</v>
      </c>
      <c r="AL43" s="2">
        <f t="shared" si="29"/>
        <v>1657.8945249597423</v>
      </c>
      <c r="AM43" s="2">
        <f t="shared" si="29"/>
        <v>7224.4604316546765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2840.9116288832911</v>
      </c>
      <c r="AQ43" s="16">
        <f t="shared" ref="AQ43" si="31">IFERROR(M43/AB43, "N.A.")</f>
        <v>5479.4735535137806</v>
      </c>
      <c r="AR43" s="13">
        <f t="shared" ref="AR43" si="32">IFERROR(N43/AC43, "N.A.")</f>
        <v>4049.5896940052316</v>
      </c>
    </row>
    <row r="44" spans="1:44" ht="15" customHeight="1" thickBot="1" x14ac:dyDescent="0.3">
      <c r="A44" s="5" t="s">
        <v>0</v>
      </c>
      <c r="B44" s="46">
        <f>B43+C43</f>
        <v>29091517.999999993</v>
      </c>
      <c r="C44" s="47"/>
      <c r="D44" s="46">
        <f>D43+E43</f>
        <v>448920</v>
      </c>
      <c r="E44" s="47"/>
      <c r="F44" s="46">
        <f>F43+G43</f>
        <v>1992000</v>
      </c>
      <c r="G44" s="47"/>
      <c r="H44" s="46">
        <f>H43+I43</f>
        <v>4067505</v>
      </c>
      <c r="I44" s="47"/>
      <c r="J44" s="46">
        <f>J43+K43</f>
        <v>0</v>
      </c>
      <c r="K44" s="47"/>
      <c r="L44" s="46">
        <f>L43+M43</f>
        <v>35599942.999999993</v>
      </c>
      <c r="M44" s="50"/>
      <c r="N44" s="19">
        <f>B44+D44+F44+H44+J44</f>
        <v>35599942.999999993</v>
      </c>
      <c r="P44" s="5" t="s">
        <v>0</v>
      </c>
      <c r="Q44" s="46">
        <f>Q43+R43</f>
        <v>6553</v>
      </c>
      <c r="R44" s="47"/>
      <c r="S44" s="46">
        <f>S43+T43</f>
        <v>116</v>
      </c>
      <c r="T44" s="47"/>
      <c r="U44" s="46">
        <f>U43+V43</f>
        <v>183</v>
      </c>
      <c r="V44" s="47"/>
      <c r="W44" s="46">
        <f>W43+X43</f>
        <v>1520</v>
      </c>
      <c r="X44" s="47"/>
      <c r="Y44" s="46">
        <f>Y43+Z43</f>
        <v>419</v>
      </c>
      <c r="Z44" s="47"/>
      <c r="AA44" s="46">
        <f>AA43+AB43</f>
        <v>8791</v>
      </c>
      <c r="AB44" s="50"/>
      <c r="AC44" s="19">
        <f>Q44+S44+U44+W44+Y44</f>
        <v>8791</v>
      </c>
      <c r="AE44" s="5" t="s">
        <v>0</v>
      </c>
      <c r="AF44" s="48">
        <f>IFERROR(B44/Q44,"N.A.")</f>
        <v>4439.4198077216533</v>
      </c>
      <c r="AG44" s="49"/>
      <c r="AH44" s="48">
        <f>IFERROR(D44/S44,"N.A.")</f>
        <v>3870</v>
      </c>
      <c r="AI44" s="49"/>
      <c r="AJ44" s="48">
        <f>IFERROR(F44/U44,"N.A.")</f>
        <v>10885.245901639344</v>
      </c>
      <c r="AK44" s="49"/>
      <c r="AL44" s="48">
        <f>IFERROR(H44/W44,"N.A.")</f>
        <v>2675.9901315789475</v>
      </c>
      <c r="AM44" s="49"/>
      <c r="AN44" s="48">
        <f>IFERROR(J44/Y44,"N.A.")</f>
        <v>0</v>
      </c>
      <c r="AO44" s="49"/>
      <c r="AP44" s="48">
        <f>IFERROR(L44/AA44,"N.A.")</f>
        <v>4049.5896940052316</v>
      </c>
      <c r="AQ44" s="49"/>
      <c r="AR44" s="17">
        <f>IFERROR(N44/AC44, "N.A.")</f>
        <v>4049.5896940052316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purl.org/dc/terms/"/>
    <ds:schemaRef ds:uri="http://purl.org/dc/dcmitype/"/>
    <ds:schemaRef ds:uri="http://schemas.microsoft.com/office/2006/documentManagement/types"/>
    <ds:schemaRef ds:uri="3946fdfc-da00-409a-95df-cd9f19cc2a9a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2007 T3</dc:title>
  <dc:subject>Matriz Hussmanns Quintana Roo, 2007-T3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2025-12-16T14:22:30Z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